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MARZO" sheetId="103" r:id="rId1"/>
  </sheets>
  <definedNames>
    <definedName name="_xlnm._FilterDatabase" localSheetId="0" hidden="1">MARZO!$A$1:$AH$37</definedName>
  </definedNames>
  <calcPr calcId="162913"/>
</workbook>
</file>

<file path=xl/calcChain.xml><?xml version="1.0" encoding="utf-8"?>
<calcChain xmlns="http://schemas.openxmlformats.org/spreadsheetml/2006/main">
  <c r="G45" i="103" l="1"/>
  <c r="F36" i="103" l="1"/>
  <c r="F37" i="103"/>
  <c r="F31" i="103" l="1"/>
  <c r="F29" i="103"/>
  <c r="F27" i="103"/>
  <c r="F24" i="103"/>
  <c r="F23" i="103"/>
  <c r="F22" i="103"/>
  <c r="F21" i="103"/>
  <c r="F20" i="103"/>
  <c r="F19" i="103"/>
  <c r="F18" i="103"/>
  <c r="F17" i="103"/>
  <c r="F16" i="103"/>
  <c r="F15" i="103"/>
  <c r="F14" i="103"/>
  <c r="F12" i="103"/>
  <c r="F11" i="103"/>
  <c r="AF37" i="103" l="1"/>
  <c r="AF36" i="103"/>
  <c r="AF35" i="103"/>
  <c r="AF34" i="103"/>
  <c r="AF33" i="103"/>
  <c r="AF32" i="103"/>
  <c r="AF31" i="103"/>
  <c r="AF30" i="103"/>
  <c r="AF29" i="103"/>
  <c r="AF28" i="103"/>
  <c r="AF27" i="103"/>
  <c r="AF26" i="103"/>
  <c r="AF25" i="103"/>
  <c r="AF24" i="103"/>
  <c r="AF23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 l="1"/>
  <c r="AF9" i="103"/>
  <c r="AF8" i="103"/>
  <c r="AF7" i="103"/>
  <c r="AF6" i="103"/>
  <c r="AF5" i="103"/>
  <c r="AF4" i="103"/>
  <c r="AF3" i="103"/>
  <c r="AF2" i="103"/>
  <c r="F7" i="103" l="1"/>
</calcChain>
</file>

<file path=xl/sharedStrings.xml><?xml version="1.0" encoding="utf-8"?>
<sst xmlns="http://schemas.openxmlformats.org/spreadsheetml/2006/main" count="437" uniqueCount="173">
  <si>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</si>
  <si>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</si>
  <si>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</si>
  <si>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</si>
  <si>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</si>
  <si>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</si>
  <si>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</si>
  <si>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</si>
  <si>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</si>
  <si>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</si>
  <si>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</si>
  <si>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</si>
  <si>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</si>
  <si>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</si>
  <si>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</si>
  <si>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</si>
  <si>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</si>
  <si>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</si>
  <si>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</si>
  <si>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</si>
  <si>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</si>
  <si>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</si>
  <si>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</si>
  <si>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</si>
  <si>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</si>
  <si>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</si>
  <si>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</si>
  <si>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</si>
  <si>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</si>
  <si>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</si>
  <si>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</si>
  <si>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</si>
  <si>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</si>
  <si>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</si>
  <si>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</si>
  <si>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</si>
  <si>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</si>
  <si>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</si>
  <si>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SAN JOSE DEL GUAVIARE</t>
  </si>
  <si>
    <t>ROSA EMILIANA MELO LOAIZA</t>
  </si>
  <si>
    <t>PRESTACION DE SERVICIOS COMO AUXILIAR ADMINISTRATIVO PARA LA ESE HOSPITAL SAN JOSE DEL GUAVIARE</t>
  </si>
  <si>
    <t xml:space="preserve">San José del Guaviare </t>
  </si>
  <si>
    <t>BARRANQUILLA</t>
  </si>
  <si>
    <t>VILLAVICENCIO</t>
  </si>
  <si>
    <t>BOGOTA D.C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</si>
  <si>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</si>
  <si>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</si>
  <si>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FACTURACION</t>
  </si>
  <si>
    <t>EL RETORNO</t>
  </si>
  <si>
    <t>PRESTACION DE SERVICIOS PROFESIONALES COMO MEDICO GENERAL PARA LA ESE HOSPITAL SAN JOSE DEL GUAVIARE</t>
  </si>
  <si>
    <t>COORDINACIÓN MEDICA</t>
  </si>
  <si>
    <t>PRESTACION DE SERVICIOS COMO AUXILIAR DE ENFERMERIA PARA LA ESE HOSPITAL SAN JOSE DEL GUAVIARE</t>
  </si>
  <si>
    <t>ENFERMERIA</t>
  </si>
  <si>
    <t>YERLI ESCOBAR ROJAS</t>
  </si>
  <si>
    <t>yerlitomasluci12345@gmail.com</t>
  </si>
  <si>
    <t>PRESTACION DE SERVICIOS PROFESIONALES EN ENFERMERIA PARA LA ESE HOSPITAL SAN JOSE DEL GUAVIARE</t>
  </si>
  <si>
    <t>PEREIRA</t>
  </si>
  <si>
    <t>PALMIRA</t>
  </si>
  <si>
    <t>SANDY YULISSA TOCORA QUIROZ</t>
  </si>
  <si>
    <t>sandytocora14@gmail.com</t>
  </si>
  <si>
    <t>SANDRA MILENA ARRIETA</t>
  </si>
  <si>
    <t>SANTA MARTA</t>
  </si>
  <si>
    <t>sandraarrieta31@gmail.com</t>
  </si>
  <si>
    <t>JURIDICA</t>
  </si>
  <si>
    <t>DIAS</t>
  </si>
  <si>
    <t xml:space="preserve">PRESTACION DE SERVICIOS ESPECIALIZADOS EN MEDICINA INTERNA PARA LA ESE HOSPITAL SAN JOSE DEL GUAVIARE </t>
  </si>
  <si>
    <t>KEVIN ENRIQUE MENDOZA LIMA</t>
  </si>
  <si>
    <t>SAN JUAN DEL CESAR</t>
  </si>
  <si>
    <t>kevin2012mendoza@hotmail.com</t>
  </si>
  <si>
    <t>PRESTACION DE SERVICIOS ESPECIALIZADOS EN PEDIATRIA PARA LA ESE HOSPITAL SAN JOSE DEL GUAVIARE</t>
  </si>
  <si>
    <t>LAURA MARCELA CUELLO MENDOZA</t>
  </si>
  <si>
    <t>lauracuello89@gmail.com</t>
  </si>
  <si>
    <t>SALUD FAMILY SAS ZOMAC</t>
  </si>
  <si>
    <t>901417375-6</t>
  </si>
  <si>
    <t>familysaludguaviare@gmail.com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</si>
  <si>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</si>
  <si>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</si>
  <si>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</si>
  <si>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</si>
  <si>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</si>
  <si>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</si>
  <si>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</si>
  <si>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</si>
  <si>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JEISON ALEXANDER AGUDELO GARCIA</t>
  </si>
  <si>
    <t>jeisonalexander.agudelog@gmail.com</t>
  </si>
  <si>
    <t>ALEXANDRA BONILLA PEREZ</t>
  </si>
  <si>
    <t>LABORATORIO CLINICO</t>
  </si>
  <si>
    <t>PRESTACION DE SERVICIOS COMO AUXILIAR DE COCINA PARA LA ESE HOSPITAL SAN JOSE DEL GUAVIARE</t>
  </si>
  <si>
    <t>ANGIE MARIAN CORZO HENAO</t>
  </si>
  <si>
    <t>angiecorzo16@gmail.com</t>
  </si>
  <si>
    <t>MIGUEL ANGEL CERON MOLINA</t>
  </si>
  <si>
    <t>YEIMY MILENA LESMES HERNANDEZ</t>
  </si>
  <si>
    <t>yeimy-mile@hotmail.com</t>
  </si>
  <si>
    <t>MANTENIMIENTO</t>
  </si>
  <si>
    <t>CRISTIAN EDUARDO POVEDA PEÑA</t>
  </si>
  <si>
    <t>cris_911112@hotmail.com</t>
  </si>
  <si>
    <t>PRESTACIÓN DE SERVICIOS ESPECIALIZADOS DE RADIOLOGÍA PARA LA LECTURA Y REPORTE DE RAYOS X, TOMA Y ANÁLISIS Y REPORTE DE ECOGRAFÍAS Y DOPPLER A LOS USUARIOS ATENDIDOS EN LA ESE HOSPITAL SAN JOSÉ DEL GUAVIARE</t>
  </si>
  <si>
    <t>SERHSALUD SERVICIOS ESPECIALIZADOS EN SALUD Y RADIOLOGIA SAS</t>
  </si>
  <si>
    <t>901479485-3</t>
  </si>
  <si>
    <t>DOCCARLOSLOPEZ@GMAIL.COM</t>
  </si>
  <si>
    <t>ANA ELVIA HIDALGO URREGO</t>
  </si>
  <si>
    <t>hidalgomarin3@gmail.com</t>
  </si>
  <si>
    <t>ANDRES EDUARDO DIAZ TORRES</t>
  </si>
  <si>
    <t>andresdiaz33@hotmail.com</t>
  </si>
  <si>
    <t>ESPECIALISTAS</t>
  </si>
  <si>
    <t>NATALIA ANDREA SALAMANCA ROSAS</t>
  </si>
  <si>
    <t>MIDLADI LICETH DIAZ SEGURA</t>
  </si>
  <si>
    <t>mily182022@gmail.com</t>
  </si>
  <si>
    <t>nicollevargas@gmail.com</t>
  </si>
  <si>
    <t>SOFIA CAROLINA CELEDON SANCHEZ</t>
  </si>
  <si>
    <t>sofycaro_11@hotmail.com</t>
  </si>
  <si>
    <t>LILIANA CELIS PEÑA</t>
  </si>
  <si>
    <t>celispeñaliliana4@gmail.com</t>
  </si>
  <si>
    <t>PRESTACION DE SERVICIOS DE CIRUGIA LAPAROSCOPIA DE ESPECIALIDAD DE UROLOGIA PARA LA ESE HOSPITAL SAN JOSE DEL GUAVIARE</t>
  </si>
  <si>
    <t>UROGASTRO SAS</t>
  </si>
  <si>
    <t>901229695-1</t>
  </si>
  <si>
    <t>maferolo86@hotmail.com</t>
  </si>
  <si>
    <t>MONIK NICOLLE VARGAS CARRILLO</t>
  </si>
  <si>
    <t>DIEGO FERNANDO LINARES RUIZ</t>
  </si>
  <si>
    <t>diegolinares94@hotmail.com</t>
  </si>
  <si>
    <t>2,1,2,02,02,009,001</t>
  </si>
  <si>
    <t>2,1,2,02,02,008</t>
  </si>
  <si>
    <t>COCINA</t>
  </si>
  <si>
    <t>LEIDY LORENA HENAO MEJIA</t>
  </si>
  <si>
    <t>leidylorenahm1997@gmail.com</t>
  </si>
  <si>
    <t>DERLI GONZALIAS FORI</t>
  </si>
  <si>
    <t>derlygonzalias@gmail.com</t>
  </si>
  <si>
    <t>LUCY MONTAÑO RUA</t>
  </si>
  <si>
    <t>lumontua83@gmail.com</t>
  </si>
  <si>
    <t>PRESTACION DE SERVICIOS PARA REALIZAR ACTIVIDADES DE ASEO Y DESINFECCION EN LAS AREAS ASISTENCIALES, ADMINISTRATIVAS Y LAVANDERIA DE LA ESE HOSPITAL SAN JOSE GUAVIARE</t>
  </si>
  <si>
    <t>2,1,2,02,02,009,002</t>
  </si>
  <si>
    <t>ASEO - RSH</t>
  </si>
  <si>
    <t>ATENCION AL USUARIO - SIAU</t>
  </si>
  <si>
    <t>YAMILE ALVAREZ PEREZ</t>
  </si>
  <si>
    <t>yamilealvarez1982@gmail.com</t>
  </si>
  <si>
    <t>CARLOS ALBERTO ESPINOSA SARMIENTO</t>
  </si>
  <si>
    <t>carlosespinosa861@gmail.com</t>
  </si>
  <si>
    <t>PRESTACION DE SERVICIOS COMO AUXILIAR DE LABORATORIO CLINICO PARA LA ESE HOSPITAL SAN JOSE DEL GUAVIARE</t>
  </si>
  <si>
    <t>CECILIA MUÑOZ HENAO</t>
  </si>
  <si>
    <t>ceciliamu0975@gmailc,om</t>
  </si>
  <si>
    <t>GABRIEL GILBERTO CARDENAS BEJARANO</t>
  </si>
  <si>
    <t>INGENIERIA Y ARQUITECTURA HOSPITALARIA SAS</t>
  </si>
  <si>
    <t>822007412-5</t>
  </si>
  <si>
    <t>ingeniriaarquitectura@iahospitalaria.com</t>
  </si>
  <si>
    <t xml:space="preserve">PAOLA MONICA ROJAS </t>
  </si>
  <si>
    <t>paomoni2017@gmail.com</t>
  </si>
  <si>
    <t>MARIELA ROJAS SALAZAR</t>
  </si>
  <si>
    <t>ADEINE KATHERINE JAIMES GARCIA</t>
  </si>
  <si>
    <t>adeinejaimes@gmail.com</t>
  </si>
  <si>
    <t>PRESTACION DE SERVICIOS PARA REALIZAR ACTIVIDADES DE MANTENIMIENTO HOPITALARIO EN LA ESE HOSPITAL SAN JOSE DEL GUAVIARE</t>
  </si>
  <si>
    <t>CRISTIAM FELIPE RAMIREZ VELASQUEZ</t>
  </si>
  <si>
    <t>cristianfeliperamierezvelasquez@gmail.com</t>
  </si>
  <si>
    <t>JHON WILLIAM CORREA URIBE</t>
  </si>
  <si>
    <t>jhonpollocoreauribe@gmail.com</t>
  </si>
  <si>
    <t>PRESTACION DE SERVICIOS PROFESIONALES EN ENFEMERIA PARA LA ESE HOSPITAL SAN JOSE DEL GUAVIARE</t>
  </si>
  <si>
    <t>LINA FERNANDA VALENCIA SANCHEZ</t>
  </si>
  <si>
    <t>lina.valencia@inillanos@unillanos-edu.co</t>
  </si>
  <si>
    <t>MANTENIMIENTO PREVENTIVO, CORRECTIVO, PREDICTIVO, VALIDACION, ASI COMO EL SUMINISTRO DE REPUESTOS Y CONSUMIBLES PARA LOS EQUIPOR BIOMEDICOS DE LA ESE HOSPITAL SAN JOSE DEL GUAVIARE</t>
  </si>
  <si>
    <t>2,1,2,02,01,004/2,1,2,02,02,008</t>
  </si>
  <si>
    <t>2,1,202,02,009,001</t>
  </si>
  <si>
    <t>MIGUEL ARMANDO RAMOS FILIGRAMA</t>
  </si>
  <si>
    <t>miguelarmando@outlook.es</t>
  </si>
  <si>
    <t>OSCAR DANIEL LOZANO PASCUAS</t>
  </si>
  <si>
    <t>odlozano@uniboyaca.edu.con</t>
  </si>
  <si>
    <t>PRESTACION DE SERVICIOS PROFESIONALES DE APOYO A LA SUBGERENCIA ADMINISTRATIVA Y FINANCIERA DE LA ESE HOSPITAL SAN JOSE DEL GUAVIARE</t>
  </si>
  <si>
    <t>SUBGERENCIA ADMINISTRATIVA Y FINANCIERA</t>
  </si>
  <si>
    <t>PRESTACION DE SERVICIOS ESPECIALIZADOS EN MEDICINA INTERNA Y CARDIOLOGIA PARA EL DESARROLLO DE LOS PROCESOS Y PROCEDIMIENTOS DE PREVENCION, TRATAMIENTO REHABILITACION A LOS USUARIOS DE LA ESE HOSPITAL SAN JOSE DEL GUAVIARE</t>
  </si>
  <si>
    <t>CLINICA MEISEL S.A.S</t>
  </si>
  <si>
    <t>844002258-4</t>
  </si>
  <si>
    <t>cardiollanos@gmail.com</t>
  </si>
  <si>
    <t>PRESTACIÓN DE SERVICIOS ESPECIALIZADOS EN CIRUGÍA GENERAL, ANESTESIOLOGÍA, PEDIATRIA Y GINECO - OBSTETRICIA PARA LA ESE HOSPITAL SAN JOSÉ DEL GUAVIARE</t>
  </si>
  <si>
    <t>2,1,2,02,02,009,002/2,1,2,02,02,009,001</t>
  </si>
  <si>
    <t>LUZ MIRYAN MENESES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</si>
</sst>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14" fontId="1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1" fontId="11" fillId="0" borderId="1" xfId="0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4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19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1" fontId="4" fillId="0" borderId="1" xfId="2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14" fontId="13" fillId="0" borderId="1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right" vertical="center"/>
    </xf>
    <xf numFmtId="14" fontId="13" fillId="0" borderId="0" xfId="1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right" vertical="center"/>
    </xf>
    <xf numFmtId="1" fontId="19" fillId="0" borderId="0" xfId="1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4" fillId="0" borderId="0" xfId="1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4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right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64" fontId="14" fillId="0" borderId="1" xfId="4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Fill="1" applyAlignment="1">
      <alignment horizontal="right" vertical="center"/>
    </xf>
    <xf numFmtId="1" fontId="15" fillId="0" borderId="1" xfId="1" applyNumberFormat="1" applyFont="1" applyFill="1" applyBorder="1" applyAlignment="1">
      <alignment horizontal="right" vertical="center"/>
    </xf>
    <xf numFmtId="1" fontId="14" fillId="0" borderId="1" xfId="1" applyNumberFormat="1" applyFont="1" applyFill="1" applyBorder="1" applyAlignment="1">
      <alignment horizontal="right" vertical="center"/>
    </xf>
    <xf numFmtId="3" fontId="23" fillId="0" borderId="1" xfId="3" applyNumberFormat="1" applyFont="1" applyFill="1" applyBorder="1" applyAlignment="1">
      <alignment horizontal="left" vertical="center"/>
    </xf>
    <xf numFmtId="3" fontId="24" fillId="0" borderId="1" xfId="3" applyNumberFormat="1" applyFont="1" applyFill="1" applyBorder="1" applyAlignment="1">
      <alignment horizontal="left" vertical="center"/>
    </xf>
    <xf numFmtId="3" fontId="23" fillId="0" borderId="1" xfId="3" applyNumberFormat="1" applyFont="1" applyFill="1" applyBorder="1" applyAlignment="1">
      <alignment horizontal="left" vertical="center" wrapText="1"/>
    </xf>
    <xf numFmtId="3" fontId="5" fillId="0" borderId="1" xfId="3" applyNumberFormat="1" applyFont="1" applyFill="1" applyBorder="1" applyAlignment="1">
      <alignment horizontal="left" vertical="center"/>
    </xf>
    <xf numFmtId="3" fontId="24" fillId="0" borderId="1" xfId="3" applyNumberFormat="1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center" vertical="center"/>
    </xf>
    <xf numFmtId="164" fontId="14" fillId="0" borderId="0" xfId="4" applyNumberFormat="1" applyFont="1" applyFill="1" applyAlignment="1">
      <alignment horizontal="right" vertical="center"/>
    </xf>
    <xf numFmtId="164" fontId="22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right" vertical="center" wrapText="1"/>
    </xf>
    <xf numFmtId="164" fontId="9" fillId="0" borderId="1" xfId="4" applyNumberFormat="1" applyFont="1" applyFill="1" applyBorder="1" applyAlignment="1">
      <alignment horizontal="right" vertical="center" wrapText="1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ofycaro_11@hotmail.com" TargetMode="External"/><Relationship Id="rId18" Type="http://schemas.openxmlformats.org/officeDocument/2006/relationships/hyperlink" Target="mailto:cardiollanos@gmail.com" TargetMode="External"/><Relationship Id="rId26" Type="http://schemas.openxmlformats.org/officeDocument/2006/relationships/hyperlink" Target="mailto:yerlitomasluci12345@gmail.com" TargetMode="External"/><Relationship Id="rId21" Type="http://schemas.openxmlformats.org/officeDocument/2006/relationships/hyperlink" Target="mailto:DOCCARLOSLOPEZ@GMAIL.COM" TargetMode="External"/><Relationship Id="rId34" Type="http://schemas.openxmlformats.org/officeDocument/2006/relationships/hyperlink" Target="mailto:celispe&#241;aliliana4@gmail.com" TargetMode="External"/><Relationship Id="rId7" Type="http://schemas.openxmlformats.org/officeDocument/2006/relationships/hyperlink" Target="mailto:miguelarmando@outlook.es" TargetMode="External"/><Relationship Id="rId12" Type="http://schemas.openxmlformats.org/officeDocument/2006/relationships/hyperlink" Target="mailto:diegolinares94@hotmail.com" TargetMode="External"/><Relationship Id="rId17" Type="http://schemas.openxmlformats.org/officeDocument/2006/relationships/hyperlink" Target="mailto:familysaludguaviare@gmail.com" TargetMode="External"/><Relationship Id="rId25" Type="http://schemas.openxmlformats.org/officeDocument/2006/relationships/hyperlink" Target="mailto:yamilealvarez1982@gmail.com" TargetMode="External"/><Relationship Id="rId33" Type="http://schemas.openxmlformats.org/officeDocument/2006/relationships/hyperlink" Target="mailto:derlygonzalias@gmail.com" TargetMode="External"/><Relationship Id="rId2" Type="http://schemas.openxmlformats.org/officeDocument/2006/relationships/hyperlink" Target="mailto:adeinejaimes@gmail.com" TargetMode="External"/><Relationship Id="rId16" Type="http://schemas.openxmlformats.org/officeDocument/2006/relationships/hyperlink" Target="mailto:lauracuello89@gmail.com" TargetMode="External"/><Relationship Id="rId20" Type="http://schemas.openxmlformats.org/officeDocument/2006/relationships/hyperlink" Target="mailto:gremiosssalud@gmail.com" TargetMode="External"/><Relationship Id="rId29" Type="http://schemas.openxmlformats.org/officeDocument/2006/relationships/hyperlink" Target="mailto:sandytocora14@gmail.com" TargetMode="External"/><Relationship Id="rId1" Type="http://schemas.openxmlformats.org/officeDocument/2006/relationships/hyperlink" Target="mailto:paomoni2017@gmail.com" TargetMode="External"/><Relationship Id="rId6" Type="http://schemas.openxmlformats.org/officeDocument/2006/relationships/hyperlink" Target="mailto:ingeniriaarquitectura@iahospitalaria.com" TargetMode="External"/><Relationship Id="rId11" Type="http://schemas.openxmlformats.org/officeDocument/2006/relationships/hyperlink" Target="mailto:mily182022@gmail.com" TargetMode="External"/><Relationship Id="rId24" Type="http://schemas.openxmlformats.org/officeDocument/2006/relationships/hyperlink" Target="mailto:ceciliamu0975@gmailc,om" TargetMode="External"/><Relationship Id="rId32" Type="http://schemas.openxmlformats.org/officeDocument/2006/relationships/hyperlink" Target="mailto:lumontua83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lina.valencia@inillanos@unillanos-edu.co" TargetMode="External"/><Relationship Id="rId15" Type="http://schemas.openxmlformats.org/officeDocument/2006/relationships/hyperlink" Target="mailto:kevin2012mendoza@hotmail.com" TargetMode="External"/><Relationship Id="rId23" Type="http://schemas.openxmlformats.org/officeDocument/2006/relationships/hyperlink" Target="mailto:cris_911112@hotmail.com" TargetMode="External"/><Relationship Id="rId28" Type="http://schemas.openxmlformats.org/officeDocument/2006/relationships/hyperlink" Target="mailto:sandraarrieta31@gmail.com" TargetMode="External"/><Relationship Id="rId36" Type="http://schemas.openxmlformats.org/officeDocument/2006/relationships/hyperlink" Target="mailto:carlosespinosa861@gmail.com" TargetMode="External"/><Relationship Id="rId10" Type="http://schemas.openxmlformats.org/officeDocument/2006/relationships/hyperlink" Target="mailto:andresdiaz33@hotmail.com" TargetMode="External"/><Relationship Id="rId19" Type="http://schemas.openxmlformats.org/officeDocument/2006/relationships/hyperlink" Target="mailto:maferolo86@hotmail.com" TargetMode="External"/><Relationship Id="rId31" Type="http://schemas.openxmlformats.org/officeDocument/2006/relationships/hyperlink" Target="mailto:angiecorzo16@gmail.com" TargetMode="External"/><Relationship Id="rId4" Type="http://schemas.openxmlformats.org/officeDocument/2006/relationships/hyperlink" Target="mailto:jhonpollocoreauribe@gmail.com" TargetMode="External"/><Relationship Id="rId9" Type="http://schemas.openxmlformats.org/officeDocument/2006/relationships/hyperlink" Target="mailto:yeimy-mile@hotmail.com" TargetMode="External"/><Relationship Id="rId14" Type="http://schemas.openxmlformats.org/officeDocument/2006/relationships/hyperlink" Target="mailto:nicollevargas@gmail.com" TargetMode="External"/><Relationship Id="rId22" Type="http://schemas.openxmlformats.org/officeDocument/2006/relationships/hyperlink" Target="mailto:asmedo2012@gmail.com" TargetMode="External"/><Relationship Id="rId27" Type="http://schemas.openxmlformats.org/officeDocument/2006/relationships/hyperlink" Target="mailto:hidalgomarin3@gmail.com" TargetMode="External"/><Relationship Id="rId30" Type="http://schemas.openxmlformats.org/officeDocument/2006/relationships/hyperlink" Target="mailto:leidylorenahm1997@gmail.com" TargetMode="External"/><Relationship Id="rId35" Type="http://schemas.openxmlformats.org/officeDocument/2006/relationships/hyperlink" Target="mailto:jeisonalexander.agudelog@gmail.com" TargetMode="External"/><Relationship Id="rId8" Type="http://schemas.openxmlformats.org/officeDocument/2006/relationships/hyperlink" Target="mailto:odlozano@uniboyaca.edu.con" TargetMode="External"/><Relationship Id="rId3" Type="http://schemas.openxmlformats.org/officeDocument/2006/relationships/hyperlink" Target="mailto:cristianfeliperamierezvelasqu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305"/>
  <sheetViews>
    <sheetView tabSelected="1" zoomScaleNormal="100" workbookViewId="0">
      <pane ySplit="1" topLeftCell="A2" activePane="bottomLeft" state="frozen"/>
      <selection activeCell="D1" sqref="D1"/>
      <selection pane="bottomLeft" activeCell="D21" sqref="D21"/>
    </sheetView>
  </sheetViews>
  <sheetFormatPr baseColWidth="10" defaultColWidth="9.140625" defaultRowHeight="18" x14ac:dyDescent="0.25"/>
  <cols>
    <col min="1" max="1" width="7.85546875" style="77" bestFit="1" customWidth="1"/>
    <col min="2" max="2" width="10.7109375" style="56" customWidth="1"/>
    <col min="3" max="3" width="20.7109375" style="55" customWidth="1"/>
    <col min="4" max="4" width="63.85546875" style="58" customWidth="1"/>
    <col min="5" max="5" width="17.5703125" style="73" customWidth="1"/>
    <col min="6" max="6" width="14.140625" style="60" customWidth="1"/>
    <col min="7" max="7" width="16.7109375" style="61" customWidth="1"/>
    <col min="8" max="8" width="7.140625" style="62" customWidth="1"/>
    <col min="9" max="9" width="14.28515625" style="57" customWidth="1"/>
    <col min="10" max="10" width="15.5703125" style="59" customWidth="1"/>
    <col min="11" max="11" width="42" style="46" customWidth="1"/>
    <col min="12" max="12" width="14.85546875" style="95" customWidth="1"/>
    <col min="13" max="13" width="28.28515625" style="48" customWidth="1"/>
    <col min="14" max="14" width="29.7109375" style="55" customWidth="1"/>
    <col min="15" max="15" width="11" style="47" bestFit="1" customWidth="1"/>
    <col min="16" max="16" width="8.140625" style="22" bestFit="1" customWidth="1"/>
    <col min="17" max="17" width="12" style="86" bestFit="1" customWidth="1"/>
    <col min="18" max="18" width="32.42578125" style="55" bestFit="1" customWidth="1"/>
    <col min="19" max="19" width="14.5703125" style="55" customWidth="1"/>
    <col min="20" max="20" width="12" style="22" customWidth="1"/>
    <col min="21" max="21" width="10.140625" style="79" customWidth="1"/>
    <col min="22" max="22" width="6.7109375" style="82" customWidth="1"/>
    <col min="23" max="23" width="12.140625" style="63" customWidth="1"/>
    <col min="24" max="24" width="13.42578125" style="64" customWidth="1"/>
    <col min="25" max="25" width="8" style="65" customWidth="1"/>
    <col min="26" max="26" width="11.42578125" style="66" customWidth="1"/>
    <col min="27" max="27" width="7" style="71" customWidth="1"/>
    <col min="28" max="28" width="7.7109375" style="71" customWidth="1"/>
    <col min="29" max="29" width="13.140625" style="68" customWidth="1"/>
    <col min="30" max="30" width="7" style="71" customWidth="1"/>
    <col min="31" max="31" width="7" style="72" customWidth="1"/>
    <col min="32" max="32" width="17.7109375" style="73" customWidth="1"/>
    <col min="33" max="33" width="13.85546875" style="70" customWidth="1"/>
    <col min="34" max="34" width="56.5703125" style="21" customWidth="1"/>
    <col min="35" max="35" width="12.7109375" style="22" bestFit="1" customWidth="1"/>
    <col min="36" max="36" width="15.42578125" style="22" customWidth="1"/>
    <col min="37" max="16384" width="9.140625" style="22"/>
  </cols>
  <sheetData>
    <row r="1" spans="1:34" s="42" customFormat="1" ht="46.5" customHeight="1" x14ac:dyDescent="0.25">
      <c r="A1" s="25" t="s">
        <v>10</v>
      </c>
      <c r="B1" s="26" t="s">
        <v>1</v>
      </c>
      <c r="C1" s="27" t="s">
        <v>18</v>
      </c>
      <c r="D1" s="74" t="s">
        <v>34</v>
      </c>
      <c r="E1" s="98" t="s">
        <v>16</v>
      </c>
      <c r="F1" s="29" t="s">
        <v>24</v>
      </c>
      <c r="G1" s="30" t="s">
        <v>11</v>
      </c>
      <c r="H1" s="31" t="s">
        <v>14</v>
      </c>
      <c r="I1" s="32" t="s">
        <v>19</v>
      </c>
      <c r="J1" s="28" t="s">
        <v>12</v>
      </c>
      <c r="K1" s="33" t="s">
        <v>33</v>
      </c>
      <c r="L1" s="96" t="s">
        <v>0</v>
      </c>
      <c r="M1" s="34" t="s">
        <v>22</v>
      </c>
      <c r="N1" s="25" t="s">
        <v>17</v>
      </c>
      <c r="O1" s="35" t="s">
        <v>8</v>
      </c>
      <c r="P1" s="25" t="s">
        <v>23</v>
      </c>
      <c r="Q1" s="85" t="s">
        <v>2</v>
      </c>
      <c r="R1" s="37" t="s">
        <v>32</v>
      </c>
      <c r="S1" s="27" t="s">
        <v>25</v>
      </c>
      <c r="T1" s="25" t="s">
        <v>3</v>
      </c>
      <c r="U1" s="78" t="s">
        <v>4</v>
      </c>
      <c r="V1" s="80" t="s">
        <v>5</v>
      </c>
      <c r="W1" s="40" t="s">
        <v>6</v>
      </c>
      <c r="X1" s="97" t="s">
        <v>7</v>
      </c>
      <c r="Y1" s="37" t="s">
        <v>13</v>
      </c>
      <c r="Z1" s="32" t="s">
        <v>20</v>
      </c>
      <c r="AA1" s="36" t="s">
        <v>26</v>
      </c>
      <c r="AB1" s="36" t="s">
        <v>27</v>
      </c>
      <c r="AC1" s="38" t="s">
        <v>28</v>
      </c>
      <c r="AD1" s="36" t="s">
        <v>29</v>
      </c>
      <c r="AE1" s="36" t="s">
        <v>30</v>
      </c>
      <c r="AF1" s="39" t="s">
        <v>15</v>
      </c>
      <c r="AG1" s="40" t="s">
        <v>21</v>
      </c>
      <c r="AH1" s="41" t="s">
        <v>31</v>
      </c>
    </row>
    <row r="2" spans="1:34" x14ac:dyDescent="0.25">
      <c r="A2" s="75">
        <v>440</v>
      </c>
      <c r="B2" s="1">
        <v>44991</v>
      </c>
      <c r="C2" s="2" t="s">
        <v>9</v>
      </c>
      <c r="D2" s="43" t="s">
        <v>40</v>
      </c>
      <c r="E2" s="44">
        <v>5668533</v>
      </c>
      <c r="F2" s="45">
        <v>1466000</v>
      </c>
      <c r="G2" s="87" t="s">
        <v>120</v>
      </c>
      <c r="H2" s="5">
        <v>541</v>
      </c>
      <c r="I2" s="52">
        <v>44985</v>
      </c>
      <c r="J2" s="44">
        <v>5864000</v>
      </c>
      <c r="K2" s="8" t="s">
        <v>144</v>
      </c>
      <c r="L2" s="84">
        <v>1120565161</v>
      </c>
      <c r="M2" s="2" t="s">
        <v>38</v>
      </c>
      <c r="N2" s="9" t="s">
        <v>145</v>
      </c>
      <c r="O2" s="10">
        <v>3138960193</v>
      </c>
      <c r="P2" s="11" t="s">
        <v>35</v>
      </c>
      <c r="Q2" s="12">
        <v>60317245</v>
      </c>
      <c r="R2" s="2" t="s">
        <v>146</v>
      </c>
      <c r="S2" s="2" t="s">
        <v>132</v>
      </c>
      <c r="T2" s="11" t="s">
        <v>36</v>
      </c>
      <c r="U2" s="54" t="s">
        <v>64</v>
      </c>
      <c r="V2" s="81">
        <v>116</v>
      </c>
      <c r="W2" s="13">
        <v>44991</v>
      </c>
      <c r="X2" s="13">
        <v>45107</v>
      </c>
      <c r="Y2" s="14">
        <v>1065</v>
      </c>
      <c r="Z2" s="15"/>
      <c r="AA2" s="16"/>
      <c r="AB2" s="16"/>
      <c r="AC2" s="17"/>
      <c r="AD2" s="16"/>
      <c r="AE2" s="18"/>
      <c r="AF2" s="19">
        <f t="shared" ref="AF2:AF37" si="0">E2+AC2</f>
        <v>5668533</v>
      </c>
      <c r="AG2" s="20"/>
    </row>
    <row r="3" spans="1:34" x14ac:dyDescent="0.25">
      <c r="A3" s="75">
        <v>441</v>
      </c>
      <c r="B3" s="1">
        <v>44991</v>
      </c>
      <c r="C3" s="2" t="s">
        <v>9</v>
      </c>
      <c r="D3" s="43" t="s">
        <v>137</v>
      </c>
      <c r="E3" s="44">
        <v>7041200</v>
      </c>
      <c r="F3" s="45">
        <v>1821000</v>
      </c>
      <c r="G3" s="87" t="s">
        <v>120</v>
      </c>
      <c r="H3" s="5">
        <v>529</v>
      </c>
      <c r="I3" s="52">
        <v>44981</v>
      </c>
      <c r="J3" s="44">
        <v>7284000</v>
      </c>
      <c r="K3" s="8" t="s">
        <v>147</v>
      </c>
      <c r="L3" s="84">
        <v>1120563664</v>
      </c>
      <c r="M3" s="2" t="s">
        <v>38</v>
      </c>
      <c r="N3" s="92" t="s">
        <v>148</v>
      </c>
      <c r="O3" s="10">
        <v>3222515880</v>
      </c>
      <c r="P3" s="11" t="s">
        <v>35</v>
      </c>
      <c r="Q3" s="12">
        <v>1120558203</v>
      </c>
      <c r="R3" s="2" t="s">
        <v>85</v>
      </c>
      <c r="S3" s="2" t="s">
        <v>86</v>
      </c>
      <c r="T3" s="11" t="s">
        <v>36</v>
      </c>
      <c r="U3" s="54" t="s">
        <v>64</v>
      </c>
      <c r="V3" s="81">
        <v>116</v>
      </c>
      <c r="W3" s="13">
        <v>44991</v>
      </c>
      <c r="X3" s="13">
        <v>45107</v>
      </c>
      <c r="Y3" s="14">
        <v>1066</v>
      </c>
      <c r="Z3" s="15"/>
      <c r="AA3" s="16"/>
      <c r="AB3" s="16"/>
      <c r="AC3" s="17"/>
      <c r="AD3" s="16"/>
      <c r="AE3" s="18"/>
      <c r="AF3" s="19">
        <f t="shared" si="0"/>
        <v>7041200</v>
      </c>
      <c r="AG3" s="20"/>
    </row>
    <row r="4" spans="1:34" x14ac:dyDescent="0.25">
      <c r="A4" s="76">
        <v>442</v>
      </c>
      <c r="B4" s="1">
        <v>44992</v>
      </c>
      <c r="C4" s="2" t="s">
        <v>9</v>
      </c>
      <c r="D4" s="43" t="s">
        <v>149</v>
      </c>
      <c r="E4" s="44">
        <v>6133333</v>
      </c>
      <c r="F4" s="45">
        <v>1600000</v>
      </c>
      <c r="G4" s="87" t="s">
        <v>121</v>
      </c>
      <c r="H4" s="5">
        <v>555</v>
      </c>
      <c r="I4" s="52">
        <v>44985</v>
      </c>
      <c r="J4" s="44">
        <v>6186667</v>
      </c>
      <c r="K4" s="8" t="s">
        <v>150</v>
      </c>
      <c r="L4" s="84">
        <v>1120375133</v>
      </c>
      <c r="M4" s="2" t="s">
        <v>45</v>
      </c>
      <c r="N4" s="92" t="s">
        <v>151</v>
      </c>
      <c r="O4" s="10">
        <v>3102484089</v>
      </c>
      <c r="P4" s="11" t="s">
        <v>35</v>
      </c>
      <c r="Q4" s="12">
        <v>41214973</v>
      </c>
      <c r="R4" s="2" t="s">
        <v>39</v>
      </c>
      <c r="S4" s="2" t="s">
        <v>93</v>
      </c>
      <c r="T4" s="11" t="s">
        <v>36</v>
      </c>
      <c r="U4" s="54" t="s">
        <v>64</v>
      </c>
      <c r="V4" s="81">
        <v>115</v>
      </c>
      <c r="W4" s="13">
        <v>44992</v>
      </c>
      <c r="X4" s="13">
        <v>45107</v>
      </c>
      <c r="Y4" s="14">
        <v>1085</v>
      </c>
      <c r="Z4" s="15"/>
      <c r="AA4" s="16"/>
      <c r="AB4" s="16"/>
      <c r="AC4" s="17"/>
      <c r="AD4" s="16"/>
      <c r="AE4" s="18"/>
      <c r="AF4" s="19">
        <f t="shared" si="0"/>
        <v>6133333</v>
      </c>
      <c r="AG4" s="20"/>
    </row>
    <row r="5" spans="1:34" x14ac:dyDescent="0.25">
      <c r="A5" s="76">
        <v>443</v>
      </c>
      <c r="B5" s="1">
        <v>44993</v>
      </c>
      <c r="C5" s="2" t="s">
        <v>9</v>
      </c>
      <c r="D5" s="43" t="s">
        <v>149</v>
      </c>
      <c r="E5" s="44">
        <v>6080000</v>
      </c>
      <c r="F5" s="45">
        <v>1600000</v>
      </c>
      <c r="G5" s="87" t="s">
        <v>121</v>
      </c>
      <c r="H5" s="5">
        <v>559</v>
      </c>
      <c r="I5" s="52">
        <v>44985</v>
      </c>
      <c r="J5" s="44">
        <v>6186667</v>
      </c>
      <c r="K5" s="8" t="s">
        <v>152</v>
      </c>
      <c r="L5" s="84">
        <v>18236041</v>
      </c>
      <c r="M5" s="2" t="s">
        <v>48</v>
      </c>
      <c r="N5" s="92" t="s">
        <v>153</v>
      </c>
      <c r="O5" s="10">
        <v>3203261390</v>
      </c>
      <c r="P5" s="11" t="s">
        <v>35</v>
      </c>
      <c r="Q5" s="12">
        <v>41214973</v>
      </c>
      <c r="R5" s="2" t="s">
        <v>39</v>
      </c>
      <c r="S5" s="2" t="s">
        <v>93</v>
      </c>
      <c r="T5" s="11" t="s">
        <v>36</v>
      </c>
      <c r="U5" s="54" t="s">
        <v>64</v>
      </c>
      <c r="V5" s="81">
        <v>114</v>
      </c>
      <c r="W5" s="13">
        <v>44993</v>
      </c>
      <c r="X5" s="13">
        <v>45107</v>
      </c>
      <c r="Y5" s="14">
        <v>1086</v>
      </c>
      <c r="Z5" s="15"/>
      <c r="AA5" s="16"/>
      <c r="AB5" s="16"/>
      <c r="AC5" s="17"/>
      <c r="AD5" s="16"/>
      <c r="AE5" s="18"/>
      <c r="AF5" s="19">
        <f t="shared" si="0"/>
        <v>6080000</v>
      </c>
      <c r="AG5" s="20"/>
    </row>
    <row r="6" spans="1:34" x14ac:dyDescent="0.25">
      <c r="A6" s="76">
        <v>444</v>
      </c>
      <c r="B6" s="1">
        <v>44993</v>
      </c>
      <c r="C6" s="2" t="s">
        <v>9</v>
      </c>
      <c r="D6" s="43" t="s">
        <v>154</v>
      </c>
      <c r="E6" s="44">
        <v>12600000</v>
      </c>
      <c r="F6" s="45">
        <v>3150000</v>
      </c>
      <c r="G6" s="87" t="s">
        <v>120</v>
      </c>
      <c r="H6" s="5">
        <v>564</v>
      </c>
      <c r="I6" s="52">
        <v>44986</v>
      </c>
      <c r="J6" s="44">
        <v>12600000</v>
      </c>
      <c r="K6" s="8" t="s">
        <v>155</v>
      </c>
      <c r="L6" s="83">
        <v>1121942099</v>
      </c>
      <c r="M6" s="24" t="s">
        <v>43</v>
      </c>
      <c r="N6" s="92" t="s">
        <v>156</v>
      </c>
      <c r="O6" s="10">
        <v>3152181854</v>
      </c>
      <c r="P6" s="11" t="s">
        <v>35</v>
      </c>
      <c r="Q6" s="12">
        <v>79581162</v>
      </c>
      <c r="R6" s="2" t="s">
        <v>140</v>
      </c>
      <c r="S6" s="2" t="s">
        <v>52</v>
      </c>
      <c r="T6" s="11" t="s">
        <v>36</v>
      </c>
      <c r="U6" s="54" t="s">
        <v>64</v>
      </c>
      <c r="V6" s="81">
        <v>114</v>
      </c>
      <c r="W6" s="13">
        <v>44993</v>
      </c>
      <c r="X6" s="13">
        <v>45107</v>
      </c>
      <c r="Y6" s="14">
        <v>1098</v>
      </c>
      <c r="Z6" s="15"/>
      <c r="AA6" s="16"/>
      <c r="AB6" s="16"/>
      <c r="AC6" s="17"/>
      <c r="AD6" s="16"/>
      <c r="AE6" s="18"/>
      <c r="AF6" s="19">
        <f t="shared" si="0"/>
        <v>12600000</v>
      </c>
      <c r="AG6" s="20"/>
    </row>
    <row r="7" spans="1:34" x14ac:dyDescent="0.25">
      <c r="A7" s="75">
        <v>445</v>
      </c>
      <c r="B7" s="1">
        <v>44995</v>
      </c>
      <c r="C7" s="2" t="s">
        <v>93</v>
      </c>
      <c r="D7" s="43" t="s">
        <v>157</v>
      </c>
      <c r="E7" s="44">
        <v>956645582</v>
      </c>
      <c r="F7" s="45">
        <f>+E7/292*30</f>
        <v>98285505</v>
      </c>
      <c r="G7" s="87" t="s">
        <v>158</v>
      </c>
      <c r="H7" s="5">
        <v>540</v>
      </c>
      <c r="I7" s="52">
        <v>44985</v>
      </c>
      <c r="J7" s="44">
        <v>956645582</v>
      </c>
      <c r="K7" s="8" t="s">
        <v>141</v>
      </c>
      <c r="L7" s="83" t="s">
        <v>142</v>
      </c>
      <c r="M7" s="2" t="s">
        <v>75</v>
      </c>
      <c r="N7" s="89" t="s">
        <v>143</v>
      </c>
      <c r="O7" s="10">
        <v>3214449448</v>
      </c>
      <c r="P7" s="11" t="s">
        <v>63</v>
      </c>
      <c r="Q7" s="12">
        <v>41214973</v>
      </c>
      <c r="R7" s="2" t="s">
        <v>39</v>
      </c>
      <c r="S7" s="2" t="s">
        <v>93</v>
      </c>
      <c r="T7" s="11" t="s">
        <v>36</v>
      </c>
      <c r="U7" s="54" t="s">
        <v>64</v>
      </c>
      <c r="V7" s="81">
        <v>292</v>
      </c>
      <c r="W7" s="13">
        <v>44995</v>
      </c>
      <c r="X7" s="13">
        <v>45291</v>
      </c>
      <c r="Y7" s="14">
        <v>1100</v>
      </c>
      <c r="Z7" s="15"/>
      <c r="AA7" s="16"/>
      <c r="AB7" s="16"/>
      <c r="AC7" s="17"/>
      <c r="AD7" s="16"/>
      <c r="AE7" s="18"/>
      <c r="AF7" s="19">
        <f t="shared" si="0"/>
        <v>956645582</v>
      </c>
      <c r="AG7" s="20"/>
    </row>
    <row r="8" spans="1:34" x14ac:dyDescent="0.25">
      <c r="A8" s="75">
        <v>446</v>
      </c>
      <c r="B8" s="1">
        <v>44995</v>
      </c>
      <c r="C8" s="2" t="s">
        <v>9</v>
      </c>
      <c r="D8" s="43" t="s">
        <v>49</v>
      </c>
      <c r="E8" s="44">
        <v>17280000</v>
      </c>
      <c r="F8" s="45">
        <v>5760000</v>
      </c>
      <c r="G8" s="87" t="s">
        <v>159</v>
      </c>
      <c r="H8" s="5">
        <v>562</v>
      </c>
      <c r="I8" s="52">
        <v>44986</v>
      </c>
      <c r="J8" s="44">
        <v>17280000</v>
      </c>
      <c r="K8" s="8" t="s">
        <v>160</v>
      </c>
      <c r="L8" s="84">
        <v>1143462646</v>
      </c>
      <c r="M8" s="2" t="s">
        <v>42</v>
      </c>
      <c r="N8" s="92" t="s">
        <v>161</v>
      </c>
      <c r="O8" s="10">
        <v>3012646329</v>
      </c>
      <c r="P8" s="11" t="s">
        <v>35</v>
      </c>
      <c r="Q8" s="12">
        <v>1019085868</v>
      </c>
      <c r="R8" s="2" t="s">
        <v>105</v>
      </c>
      <c r="S8" s="2" t="s">
        <v>50</v>
      </c>
      <c r="T8" s="11" t="s">
        <v>36</v>
      </c>
      <c r="U8" s="54" t="s">
        <v>64</v>
      </c>
      <c r="V8" s="81">
        <v>82</v>
      </c>
      <c r="W8" s="13">
        <v>44995</v>
      </c>
      <c r="X8" s="13">
        <v>45077</v>
      </c>
      <c r="Y8" s="14">
        <v>1101</v>
      </c>
      <c r="Z8" s="15"/>
      <c r="AA8" s="16"/>
      <c r="AB8" s="16"/>
      <c r="AC8" s="17"/>
      <c r="AD8" s="16"/>
      <c r="AE8" s="18"/>
      <c r="AF8" s="19">
        <f t="shared" si="0"/>
        <v>17280000</v>
      </c>
      <c r="AG8" s="20"/>
    </row>
    <row r="9" spans="1:34" x14ac:dyDescent="0.25">
      <c r="A9" s="76">
        <v>447</v>
      </c>
      <c r="B9" s="1">
        <v>45001</v>
      </c>
      <c r="C9" s="2" t="s">
        <v>9</v>
      </c>
      <c r="D9" s="43" t="s">
        <v>55</v>
      </c>
      <c r="E9" s="44">
        <v>11418750</v>
      </c>
      <c r="F9" s="45">
        <v>3150000</v>
      </c>
      <c r="G9" s="87" t="s">
        <v>159</v>
      </c>
      <c r="H9" s="5">
        <v>563</v>
      </c>
      <c r="I9" s="52">
        <v>44986</v>
      </c>
      <c r="J9" s="44">
        <v>12600000</v>
      </c>
      <c r="K9" s="8" t="s">
        <v>162</v>
      </c>
      <c r="L9" s="83">
        <v>1136889264</v>
      </c>
      <c r="M9" s="24" t="s">
        <v>44</v>
      </c>
      <c r="N9" s="92" t="s">
        <v>163</v>
      </c>
      <c r="O9" s="10">
        <v>3183867507</v>
      </c>
      <c r="P9" s="11" t="s">
        <v>35</v>
      </c>
      <c r="Q9" s="12">
        <v>79581162</v>
      </c>
      <c r="R9" s="2" t="s">
        <v>140</v>
      </c>
      <c r="S9" s="2" t="s">
        <v>52</v>
      </c>
      <c r="T9" s="11" t="s">
        <v>36</v>
      </c>
      <c r="U9" s="54" t="s">
        <v>64</v>
      </c>
      <c r="V9" s="81">
        <v>106</v>
      </c>
      <c r="W9" s="13">
        <v>45001</v>
      </c>
      <c r="X9" s="13">
        <v>45107</v>
      </c>
      <c r="Y9" s="14">
        <v>1119</v>
      </c>
      <c r="Z9" s="15"/>
      <c r="AA9" s="16"/>
      <c r="AB9" s="16"/>
      <c r="AC9" s="17"/>
      <c r="AD9" s="16"/>
      <c r="AE9" s="18"/>
      <c r="AF9" s="19">
        <f t="shared" si="0"/>
        <v>11418750</v>
      </c>
      <c r="AG9" s="20"/>
    </row>
    <row r="10" spans="1:34" x14ac:dyDescent="0.25">
      <c r="A10" s="76">
        <v>448</v>
      </c>
      <c r="B10" s="1">
        <v>45007</v>
      </c>
      <c r="C10" s="2" t="s">
        <v>9</v>
      </c>
      <c r="D10" s="43" t="s">
        <v>164</v>
      </c>
      <c r="E10" s="44">
        <v>9666667</v>
      </c>
      <c r="F10" s="45">
        <v>2900000</v>
      </c>
      <c r="G10" s="87" t="s">
        <v>120</v>
      </c>
      <c r="H10" s="5">
        <v>620</v>
      </c>
      <c r="I10" s="52">
        <v>45002</v>
      </c>
      <c r="J10" s="44">
        <v>9763333</v>
      </c>
      <c r="K10" s="8" t="s">
        <v>91</v>
      </c>
      <c r="L10" s="84">
        <v>1120564466</v>
      </c>
      <c r="M10" s="2" t="s">
        <v>38</v>
      </c>
      <c r="N10" s="89" t="s">
        <v>92</v>
      </c>
      <c r="O10" s="10">
        <v>3144068551</v>
      </c>
      <c r="P10" s="11" t="s">
        <v>35</v>
      </c>
      <c r="Q10" s="12">
        <v>41214973</v>
      </c>
      <c r="R10" s="2" t="s">
        <v>39</v>
      </c>
      <c r="S10" s="2" t="s">
        <v>165</v>
      </c>
      <c r="T10" s="11" t="s">
        <v>36</v>
      </c>
      <c r="U10" s="54" t="s">
        <v>64</v>
      </c>
      <c r="V10" s="81">
        <v>100</v>
      </c>
      <c r="W10" s="13">
        <v>45007</v>
      </c>
      <c r="X10" s="13">
        <v>45107</v>
      </c>
      <c r="Y10" s="14">
        <v>1132</v>
      </c>
      <c r="Z10" s="15"/>
      <c r="AA10" s="16"/>
      <c r="AB10" s="16"/>
      <c r="AC10" s="17"/>
      <c r="AD10" s="16"/>
      <c r="AE10" s="18"/>
      <c r="AF10" s="19">
        <f t="shared" si="0"/>
        <v>9666667</v>
      </c>
      <c r="AG10" s="20"/>
    </row>
    <row r="11" spans="1:34" s="94" customFormat="1" x14ac:dyDescent="0.25">
      <c r="A11" s="76">
        <v>449</v>
      </c>
      <c r="B11" s="1">
        <v>45016</v>
      </c>
      <c r="C11" s="2" t="s">
        <v>9</v>
      </c>
      <c r="D11" s="43" t="s">
        <v>49</v>
      </c>
      <c r="E11" s="44">
        <v>16896000</v>
      </c>
      <c r="F11" s="45">
        <f>+E11/2</f>
        <v>8448000</v>
      </c>
      <c r="G11" s="87" t="s">
        <v>120</v>
      </c>
      <c r="H11" s="5">
        <v>607</v>
      </c>
      <c r="I11" s="6">
        <v>44999</v>
      </c>
      <c r="J11" s="44">
        <v>16896000</v>
      </c>
      <c r="K11" s="23" t="s">
        <v>102</v>
      </c>
      <c r="L11" s="84">
        <v>1232593583</v>
      </c>
      <c r="M11" s="2" t="s">
        <v>44</v>
      </c>
      <c r="N11" s="89" t="s">
        <v>103</v>
      </c>
      <c r="O11" s="10">
        <v>3002707904</v>
      </c>
      <c r="P11" s="11" t="s">
        <v>35</v>
      </c>
      <c r="Q11" s="12">
        <v>1019085868</v>
      </c>
      <c r="R11" s="2" t="s">
        <v>105</v>
      </c>
      <c r="S11" s="2" t="s">
        <v>50</v>
      </c>
      <c r="T11" s="11" t="s">
        <v>36</v>
      </c>
      <c r="U11" s="54" t="s">
        <v>37</v>
      </c>
      <c r="V11" s="81">
        <v>2</v>
      </c>
      <c r="W11" s="13">
        <v>45017</v>
      </c>
      <c r="X11" s="13">
        <v>45077</v>
      </c>
      <c r="Y11" s="14">
        <v>1156</v>
      </c>
      <c r="Z11" s="15"/>
      <c r="AA11" s="16"/>
      <c r="AB11" s="16"/>
      <c r="AC11" s="17"/>
      <c r="AD11" s="16"/>
      <c r="AE11" s="18"/>
      <c r="AF11" s="19">
        <f t="shared" si="0"/>
        <v>16896000</v>
      </c>
      <c r="AG11" s="20"/>
      <c r="AH11" s="21"/>
    </row>
    <row r="12" spans="1:34" x14ac:dyDescent="0.25">
      <c r="A12" s="75">
        <v>450</v>
      </c>
      <c r="B12" s="1">
        <v>45016</v>
      </c>
      <c r="C12" s="2" t="s">
        <v>9</v>
      </c>
      <c r="D12" s="43" t="s">
        <v>49</v>
      </c>
      <c r="E12" s="44">
        <v>19584000</v>
      </c>
      <c r="F12" s="45">
        <f>+E12/3</f>
        <v>6528000</v>
      </c>
      <c r="G12" s="87" t="s">
        <v>120</v>
      </c>
      <c r="H12" s="5">
        <v>608</v>
      </c>
      <c r="I12" s="6">
        <v>44999</v>
      </c>
      <c r="J12" s="44">
        <v>19584000</v>
      </c>
      <c r="K12" s="8" t="s">
        <v>106</v>
      </c>
      <c r="L12" s="84">
        <v>1113626009</v>
      </c>
      <c r="M12" s="2" t="s">
        <v>57</v>
      </c>
      <c r="N12" s="89" t="s">
        <v>107</v>
      </c>
      <c r="O12" s="10">
        <v>3127436477</v>
      </c>
      <c r="P12" s="11" t="s">
        <v>35</v>
      </c>
      <c r="Q12" s="12">
        <v>1019085868</v>
      </c>
      <c r="R12" s="2" t="s">
        <v>105</v>
      </c>
      <c r="S12" s="2" t="s">
        <v>50</v>
      </c>
      <c r="T12" s="11" t="s">
        <v>36</v>
      </c>
      <c r="U12" s="54" t="s">
        <v>37</v>
      </c>
      <c r="V12" s="81">
        <v>3</v>
      </c>
      <c r="W12" s="13">
        <v>45017</v>
      </c>
      <c r="X12" s="13">
        <v>45107</v>
      </c>
      <c r="Y12" s="14">
        <v>1157</v>
      </c>
      <c r="Z12" s="15"/>
      <c r="AA12" s="16"/>
      <c r="AB12" s="16"/>
      <c r="AC12" s="17"/>
      <c r="AD12" s="16"/>
      <c r="AE12" s="18"/>
      <c r="AF12" s="19">
        <f t="shared" si="0"/>
        <v>19584000</v>
      </c>
      <c r="AG12" s="20"/>
    </row>
    <row r="13" spans="1:34" x14ac:dyDescent="0.25">
      <c r="A13" s="75">
        <v>451</v>
      </c>
      <c r="B13" s="1">
        <v>45016</v>
      </c>
      <c r="C13" s="2" t="s">
        <v>9</v>
      </c>
      <c r="D13" s="43" t="s">
        <v>49</v>
      </c>
      <c r="E13" s="44">
        <v>19584000</v>
      </c>
      <c r="F13" s="45">
        <v>6528000</v>
      </c>
      <c r="G13" s="87" t="s">
        <v>120</v>
      </c>
      <c r="H13" s="5">
        <v>609</v>
      </c>
      <c r="I13" s="6">
        <v>44999</v>
      </c>
      <c r="J13" s="44">
        <v>19584000</v>
      </c>
      <c r="K13" s="23" t="s">
        <v>118</v>
      </c>
      <c r="L13" s="84">
        <v>1121918121</v>
      </c>
      <c r="M13" s="2" t="s">
        <v>43</v>
      </c>
      <c r="N13" s="90" t="s">
        <v>119</v>
      </c>
      <c r="O13" s="10">
        <v>3193177608</v>
      </c>
      <c r="P13" s="11" t="s">
        <v>35</v>
      </c>
      <c r="Q13" s="12">
        <v>1019085868</v>
      </c>
      <c r="R13" s="2" t="s">
        <v>105</v>
      </c>
      <c r="S13" s="2" t="s">
        <v>50</v>
      </c>
      <c r="T13" s="11" t="s">
        <v>36</v>
      </c>
      <c r="U13" s="54" t="s">
        <v>37</v>
      </c>
      <c r="V13" s="81">
        <v>3</v>
      </c>
      <c r="W13" s="13">
        <v>45017</v>
      </c>
      <c r="X13" s="13">
        <v>45107</v>
      </c>
      <c r="Y13" s="14">
        <v>1159</v>
      </c>
      <c r="Z13" s="15"/>
      <c r="AA13" s="16"/>
      <c r="AB13" s="16"/>
      <c r="AC13" s="17"/>
      <c r="AD13" s="16"/>
      <c r="AE13" s="18"/>
      <c r="AF13" s="19">
        <f t="shared" si="0"/>
        <v>19584000</v>
      </c>
      <c r="AG13" s="20"/>
    </row>
    <row r="14" spans="1:34" x14ac:dyDescent="0.25">
      <c r="A14" s="76">
        <v>452</v>
      </c>
      <c r="B14" s="1">
        <v>45016</v>
      </c>
      <c r="C14" s="2" t="s">
        <v>9</v>
      </c>
      <c r="D14" s="43" t="s">
        <v>49</v>
      </c>
      <c r="E14" s="44">
        <v>21312000</v>
      </c>
      <c r="F14" s="45">
        <f>+E14/3</f>
        <v>7104000</v>
      </c>
      <c r="G14" s="87" t="s">
        <v>120</v>
      </c>
      <c r="H14" s="5">
        <v>610</v>
      </c>
      <c r="I14" s="6">
        <v>44999</v>
      </c>
      <c r="J14" s="44">
        <v>21312000</v>
      </c>
      <c r="K14" s="23" t="s">
        <v>109</v>
      </c>
      <c r="L14" s="84">
        <v>1121954956</v>
      </c>
      <c r="M14" s="2" t="s">
        <v>43</v>
      </c>
      <c r="N14" s="89" t="s">
        <v>110</v>
      </c>
      <c r="O14" s="10">
        <v>3143053482</v>
      </c>
      <c r="P14" s="11" t="s">
        <v>35</v>
      </c>
      <c r="Q14" s="12">
        <v>1019085868</v>
      </c>
      <c r="R14" s="2" t="s">
        <v>105</v>
      </c>
      <c r="S14" s="2" t="s">
        <v>50</v>
      </c>
      <c r="T14" s="11" t="s">
        <v>36</v>
      </c>
      <c r="U14" s="54" t="s">
        <v>37</v>
      </c>
      <c r="V14" s="81">
        <v>3</v>
      </c>
      <c r="W14" s="13">
        <v>45017</v>
      </c>
      <c r="X14" s="13">
        <v>45107</v>
      </c>
      <c r="Y14" s="14">
        <v>1160</v>
      </c>
      <c r="Z14" s="15"/>
      <c r="AA14" s="16"/>
      <c r="AB14" s="16"/>
      <c r="AC14" s="17"/>
      <c r="AD14" s="16"/>
      <c r="AE14" s="18"/>
      <c r="AF14" s="19">
        <f t="shared" si="0"/>
        <v>21312000</v>
      </c>
      <c r="AG14" s="20"/>
    </row>
    <row r="15" spans="1:34" x14ac:dyDescent="0.25">
      <c r="A15" s="76">
        <v>453</v>
      </c>
      <c r="B15" s="1">
        <v>45016</v>
      </c>
      <c r="C15" s="2" t="s">
        <v>9</v>
      </c>
      <c r="D15" s="43" t="s">
        <v>49</v>
      </c>
      <c r="E15" s="44">
        <v>21312000</v>
      </c>
      <c r="F15" s="45">
        <f>+E15/3</f>
        <v>7104000</v>
      </c>
      <c r="G15" s="87" t="s">
        <v>120</v>
      </c>
      <c r="H15" s="5">
        <v>611</v>
      </c>
      <c r="I15" s="6">
        <v>44999</v>
      </c>
      <c r="J15" s="44">
        <v>21312000</v>
      </c>
      <c r="K15" s="8" t="s">
        <v>117</v>
      </c>
      <c r="L15" s="84">
        <v>1192912421</v>
      </c>
      <c r="M15" s="2" t="s">
        <v>44</v>
      </c>
      <c r="N15" s="90" t="s">
        <v>108</v>
      </c>
      <c r="O15" s="10">
        <v>3223790522</v>
      </c>
      <c r="P15" s="11" t="s">
        <v>35</v>
      </c>
      <c r="Q15" s="12">
        <v>1019085868</v>
      </c>
      <c r="R15" s="2" t="s">
        <v>105</v>
      </c>
      <c r="S15" s="2" t="s">
        <v>50</v>
      </c>
      <c r="T15" s="11" t="s">
        <v>36</v>
      </c>
      <c r="U15" s="54" t="s">
        <v>37</v>
      </c>
      <c r="V15" s="81">
        <v>3</v>
      </c>
      <c r="W15" s="13">
        <v>45017</v>
      </c>
      <c r="X15" s="13">
        <v>45107</v>
      </c>
      <c r="Y15" s="14">
        <v>1161</v>
      </c>
      <c r="Z15" s="15"/>
      <c r="AA15" s="16"/>
      <c r="AB15" s="16"/>
      <c r="AC15" s="17"/>
      <c r="AD15" s="16"/>
      <c r="AE15" s="18"/>
      <c r="AF15" s="19">
        <f t="shared" si="0"/>
        <v>21312000</v>
      </c>
      <c r="AG15" s="20"/>
    </row>
    <row r="16" spans="1:34" x14ac:dyDescent="0.25">
      <c r="A16" s="76">
        <v>454</v>
      </c>
      <c r="B16" s="1">
        <v>45016</v>
      </c>
      <c r="C16" s="2" t="s">
        <v>9</v>
      </c>
      <c r="D16" s="43" t="s">
        <v>65</v>
      </c>
      <c r="E16" s="44">
        <v>192000000</v>
      </c>
      <c r="F16" s="45">
        <f>+E16/4</f>
        <v>48000000</v>
      </c>
      <c r="G16" s="87" t="s">
        <v>130</v>
      </c>
      <c r="H16" s="5">
        <v>636</v>
      </c>
      <c r="I16" s="52">
        <v>45013</v>
      </c>
      <c r="J16" s="44">
        <v>192000000</v>
      </c>
      <c r="K16" s="23" t="s">
        <v>66</v>
      </c>
      <c r="L16" s="84">
        <v>1122402234</v>
      </c>
      <c r="M16" s="2" t="s">
        <v>67</v>
      </c>
      <c r="N16" s="91" t="s">
        <v>68</v>
      </c>
      <c r="O16" s="49">
        <v>1122402234</v>
      </c>
      <c r="P16" s="11" t="s">
        <v>35</v>
      </c>
      <c r="Q16" s="51">
        <v>19263867</v>
      </c>
      <c r="R16" s="2" t="s">
        <v>90</v>
      </c>
      <c r="S16" s="2" t="s">
        <v>104</v>
      </c>
      <c r="T16" s="11" t="s">
        <v>36</v>
      </c>
      <c r="U16" s="54" t="s">
        <v>37</v>
      </c>
      <c r="V16" s="81">
        <v>4</v>
      </c>
      <c r="W16" s="13">
        <v>45017</v>
      </c>
      <c r="X16" s="13">
        <v>45138</v>
      </c>
      <c r="Y16" s="14">
        <v>1162</v>
      </c>
      <c r="Z16" s="15"/>
      <c r="AA16" s="16"/>
      <c r="AB16" s="16"/>
      <c r="AC16" s="17"/>
      <c r="AD16" s="16"/>
      <c r="AE16" s="18"/>
      <c r="AF16" s="19">
        <f t="shared" si="0"/>
        <v>192000000</v>
      </c>
      <c r="AG16" s="20"/>
    </row>
    <row r="17" spans="1:34" x14ac:dyDescent="0.25">
      <c r="A17" s="75">
        <v>455</v>
      </c>
      <c r="B17" s="1">
        <v>45016</v>
      </c>
      <c r="C17" s="2" t="s">
        <v>9</v>
      </c>
      <c r="D17" s="43" t="s">
        <v>69</v>
      </c>
      <c r="E17" s="44">
        <v>48000000</v>
      </c>
      <c r="F17" s="45">
        <f>+E17/4</f>
        <v>12000000</v>
      </c>
      <c r="G17" s="87" t="s">
        <v>130</v>
      </c>
      <c r="H17" s="5">
        <v>638</v>
      </c>
      <c r="I17" s="52">
        <v>45013</v>
      </c>
      <c r="J17" s="7">
        <v>48000000</v>
      </c>
      <c r="K17" s="23" t="s">
        <v>70</v>
      </c>
      <c r="L17" s="83">
        <v>1140822256</v>
      </c>
      <c r="M17" s="2" t="s">
        <v>42</v>
      </c>
      <c r="N17" s="91" t="s">
        <v>71</v>
      </c>
      <c r="O17" s="49">
        <v>3013791534</v>
      </c>
      <c r="P17" s="11" t="s">
        <v>35</v>
      </c>
      <c r="Q17" s="51">
        <v>19263867</v>
      </c>
      <c r="R17" s="2" t="s">
        <v>90</v>
      </c>
      <c r="S17" s="2" t="s">
        <v>104</v>
      </c>
      <c r="T17" s="11" t="s">
        <v>36</v>
      </c>
      <c r="U17" s="54" t="s">
        <v>37</v>
      </c>
      <c r="V17" s="81">
        <v>4</v>
      </c>
      <c r="W17" s="13">
        <v>45017</v>
      </c>
      <c r="X17" s="13">
        <v>45138</v>
      </c>
      <c r="Y17" s="14">
        <v>1163</v>
      </c>
      <c r="Z17" s="15"/>
      <c r="AA17" s="16"/>
      <c r="AB17" s="16"/>
      <c r="AC17" s="17"/>
      <c r="AD17" s="16"/>
      <c r="AE17" s="18"/>
      <c r="AF17" s="19">
        <f t="shared" si="0"/>
        <v>48000000</v>
      </c>
      <c r="AG17" s="20"/>
    </row>
    <row r="18" spans="1:34" x14ac:dyDescent="0.25">
      <c r="A18" s="75">
        <v>456</v>
      </c>
      <c r="B18" s="1">
        <v>45016</v>
      </c>
      <c r="C18" s="2" t="s">
        <v>9</v>
      </c>
      <c r="D18" s="43" t="s">
        <v>69</v>
      </c>
      <c r="E18" s="44">
        <v>202000000</v>
      </c>
      <c r="F18" s="45">
        <f>+E18/4</f>
        <v>50500000</v>
      </c>
      <c r="G18" s="87" t="s">
        <v>130</v>
      </c>
      <c r="H18" s="5">
        <v>658</v>
      </c>
      <c r="I18" s="52">
        <v>45014</v>
      </c>
      <c r="J18" s="7">
        <v>202000000</v>
      </c>
      <c r="K18" s="23" t="s">
        <v>72</v>
      </c>
      <c r="L18" s="84" t="s">
        <v>73</v>
      </c>
      <c r="M18" s="2" t="s">
        <v>75</v>
      </c>
      <c r="N18" s="91" t="s">
        <v>74</v>
      </c>
      <c r="O18" s="49">
        <v>3185451665</v>
      </c>
      <c r="P18" s="11" t="s">
        <v>63</v>
      </c>
      <c r="Q18" s="51">
        <v>19263867</v>
      </c>
      <c r="R18" s="2" t="s">
        <v>90</v>
      </c>
      <c r="S18" s="2" t="s">
        <v>104</v>
      </c>
      <c r="T18" s="11" t="s">
        <v>36</v>
      </c>
      <c r="U18" s="54" t="s">
        <v>37</v>
      </c>
      <c r="V18" s="81">
        <v>4</v>
      </c>
      <c r="W18" s="13">
        <v>45017</v>
      </c>
      <c r="X18" s="13">
        <v>45138</v>
      </c>
      <c r="Y18" s="14">
        <v>1164</v>
      </c>
      <c r="Z18" s="15"/>
      <c r="AA18" s="16"/>
      <c r="AB18" s="16"/>
      <c r="AC18" s="17"/>
      <c r="AD18" s="16"/>
      <c r="AE18" s="18"/>
      <c r="AF18" s="19">
        <f t="shared" si="0"/>
        <v>202000000</v>
      </c>
      <c r="AG18" s="20"/>
    </row>
    <row r="19" spans="1:34" s="94" customFormat="1" x14ac:dyDescent="0.25">
      <c r="A19" s="76">
        <v>457</v>
      </c>
      <c r="B19" s="1">
        <v>45016</v>
      </c>
      <c r="C19" s="2" t="s">
        <v>9</v>
      </c>
      <c r="D19" s="43" t="s">
        <v>166</v>
      </c>
      <c r="E19" s="44">
        <v>244325000</v>
      </c>
      <c r="F19" s="45">
        <f>+E19/6</f>
        <v>40720833.333333336</v>
      </c>
      <c r="G19" s="87" t="s">
        <v>130</v>
      </c>
      <c r="H19" s="5">
        <v>560</v>
      </c>
      <c r="I19" s="52">
        <v>44986</v>
      </c>
      <c r="J19" s="44">
        <v>244325000</v>
      </c>
      <c r="K19" s="8" t="s">
        <v>167</v>
      </c>
      <c r="L19" s="84" t="s">
        <v>168</v>
      </c>
      <c r="M19" s="2" t="s">
        <v>75</v>
      </c>
      <c r="N19" s="92" t="s">
        <v>169</v>
      </c>
      <c r="O19" s="10">
        <v>3143936114</v>
      </c>
      <c r="P19" s="11" t="s">
        <v>63</v>
      </c>
      <c r="Q19" s="51">
        <v>19263867</v>
      </c>
      <c r="R19" s="2" t="s">
        <v>90</v>
      </c>
      <c r="S19" s="2" t="s">
        <v>104</v>
      </c>
      <c r="T19" s="11" t="s">
        <v>36</v>
      </c>
      <c r="U19" s="54" t="s">
        <v>37</v>
      </c>
      <c r="V19" s="81">
        <v>6</v>
      </c>
      <c r="W19" s="13">
        <v>45017</v>
      </c>
      <c r="X19" s="13">
        <v>45230</v>
      </c>
      <c r="Y19" s="14">
        <v>1168</v>
      </c>
      <c r="Z19" s="15"/>
      <c r="AA19" s="16"/>
      <c r="AB19" s="16"/>
      <c r="AC19" s="17"/>
      <c r="AD19" s="16"/>
      <c r="AE19" s="18"/>
      <c r="AF19" s="19">
        <f t="shared" si="0"/>
        <v>244325000</v>
      </c>
      <c r="AG19" s="20"/>
      <c r="AH19" s="21"/>
    </row>
    <row r="20" spans="1:34" x14ac:dyDescent="0.25">
      <c r="A20" s="76">
        <v>458</v>
      </c>
      <c r="B20" s="1">
        <v>45016</v>
      </c>
      <c r="C20" s="2" t="s">
        <v>9</v>
      </c>
      <c r="D20" s="43" t="s">
        <v>113</v>
      </c>
      <c r="E20" s="3">
        <v>90000000</v>
      </c>
      <c r="F20" s="4">
        <f>+E20/7</f>
        <v>12857142.857142856</v>
      </c>
      <c r="G20" s="87" t="s">
        <v>130</v>
      </c>
      <c r="H20" s="5">
        <v>635</v>
      </c>
      <c r="I20" s="6">
        <v>45013</v>
      </c>
      <c r="J20" s="3">
        <v>90000000</v>
      </c>
      <c r="K20" s="8" t="s">
        <v>114</v>
      </c>
      <c r="L20" s="84" t="s">
        <v>115</v>
      </c>
      <c r="M20" s="2" t="s">
        <v>75</v>
      </c>
      <c r="N20" s="89" t="s">
        <v>116</v>
      </c>
      <c r="O20" s="10">
        <v>197875448</v>
      </c>
      <c r="P20" s="11" t="s">
        <v>63</v>
      </c>
      <c r="Q20" s="51">
        <v>19263867</v>
      </c>
      <c r="R20" s="2" t="s">
        <v>90</v>
      </c>
      <c r="S20" s="2" t="s">
        <v>104</v>
      </c>
      <c r="T20" s="11" t="s">
        <v>36</v>
      </c>
      <c r="U20" s="54" t="s">
        <v>37</v>
      </c>
      <c r="V20" s="81">
        <v>7</v>
      </c>
      <c r="W20" s="13">
        <v>45017</v>
      </c>
      <c r="X20" s="13">
        <v>45260</v>
      </c>
      <c r="Y20" s="14">
        <v>1165</v>
      </c>
      <c r="Z20" s="15"/>
      <c r="AA20" s="16"/>
      <c r="AB20" s="16"/>
      <c r="AC20" s="17"/>
      <c r="AD20" s="16"/>
      <c r="AE20" s="18"/>
      <c r="AF20" s="19">
        <f t="shared" si="0"/>
        <v>90000000</v>
      </c>
      <c r="AG20" s="20"/>
    </row>
    <row r="21" spans="1:34" x14ac:dyDescent="0.25">
      <c r="A21" s="76">
        <v>459</v>
      </c>
      <c r="B21" s="1">
        <v>45016</v>
      </c>
      <c r="C21" s="2" t="s">
        <v>9</v>
      </c>
      <c r="D21" s="43" t="s">
        <v>76</v>
      </c>
      <c r="E21" s="44">
        <v>256300000</v>
      </c>
      <c r="F21" s="45">
        <f>+E21/4</f>
        <v>64075000</v>
      </c>
      <c r="G21" s="87" t="s">
        <v>130</v>
      </c>
      <c r="H21" s="5">
        <v>640</v>
      </c>
      <c r="I21" s="6">
        <v>45013</v>
      </c>
      <c r="J21" s="7">
        <v>256300000</v>
      </c>
      <c r="K21" s="8" t="s">
        <v>77</v>
      </c>
      <c r="L21" s="83" t="s">
        <v>78</v>
      </c>
      <c r="M21" s="2" t="s">
        <v>75</v>
      </c>
      <c r="N21" s="89" t="s">
        <v>79</v>
      </c>
      <c r="O21" s="10">
        <v>3124803675</v>
      </c>
      <c r="P21" s="11" t="s">
        <v>63</v>
      </c>
      <c r="Q21" s="51">
        <v>19263867</v>
      </c>
      <c r="R21" s="2" t="s">
        <v>90</v>
      </c>
      <c r="S21" s="2" t="s">
        <v>104</v>
      </c>
      <c r="T21" s="11" t="s">
        <v>36</v>
      </c>
      <c r="U21" s="54" t="s">
        <v>37</v>
      </c>
      <c r="V21" s="81">
        <v>4</v>
      </c>
      <c r="W21" s="13">
        <v>45017</v>
      </c>
      <c r="X21" s="13">
        <v>45138</v>
      </c>
      <c r="Y21" s="14">
        <v>1158</v>
      </c>
      <c r="Z21" s="15"/>
      <c r="AA21" s="16"/>
      <c r="AB21" s="16"/>
      <c r="AC21" s="17"/>
      <c r="AD21" s="16"/>
      <c r="AE21" s="18"/>
      <c r="AF21" s="19">
        <f t="shared" si="0"/>
        <v>256300000</v>
      </c>
      <c r="AG21" s="20"/>
    </row>
    <row r="22" spans="1:34" x14ac:dyDescent="0.25">
      <c r="A22" s="75">
        <v>460</v>
      </c>
      <c r="B22" s="1">
        <v>45016</v>
      </c>
      <c r="C22" s="2" t="s">
        <v>9</v>
      </c>
      <c r="D22" s="43" t="s">
        <v>96</v>
      </c>
      <c r="E22" s="3">
        <v>124000000</v>
      </c>
      <c r="F22" s="4">
        <f>+E22/2</f>
        <v>62000000</v>
      </c>
      <c r="G22" s="87" t="s">
        <v>130</v>
      </c>
      <c r="H22" s="5">
        <v>643</v>
      </c>
      <c r="I22" s="6">
        <v>45013</v>
      </c>
      <c r="J22" s="3">
        <v>124000000</v>
      </c>
      <c r="K22" s="53" t="s">
        <v>97</v>
      </c>
      <c r="L22" s="83" t="s">
        <v>98</v>
      </c>
      <c r="M22" s="2" t="s">
        <v>75</v>
      </c>
      <c r="N22" s="89" t="s">
        <v>99</v>
      </c>
      <c r="O22" s="10">
        <v>3124803675</v>
      </c>
      <c r="P22" s="11" t="s">
        <v>63</v>
      </c>
      <c r="Q22" s="51">
        <v>19263867</v>
      </c>
      <c r="R22" s="2" t="s">
        <v>90</v>
      </c>
      <c r="S22" s="2" t="s">
        <v>104</v>
      </c>
      <c r="T22" s="11" t="s">
        <v>36</v>
      </c>
      <c r="U22" s="54" t="s">
        <v>37</v>
      </c>
      <c r="V22" s="81">
        <v>2</v>
      </c>
      <c r="W22" s="13">
        <v>45017</v>
      </c>
      <c r="X22" s="13">
        <v>45077</v>
      </c>
      <c r="Y22" s="14">
        <v>1166</v>
      </c>
      <c r="Z22" s="15"/>
      <c r="AA22" s="16"/>
      <c r="AB22" s="16"/>
      <c r="AC22" s="17"/>
      <c r="AD22" s="16"/>
      <c r="AE22" s="18"/>
      <c r="AF22" s="19">
        <f t="shared" si="0"/>
        <v>124000000</v>
      </c>
      <c r="AG22" s="20"/>
    </row>
    <row r="23" spans="1:34" x14ac:dyDescent="0.25">
      <c r="A23" s="75">
        <v>461</v>
      </c>
      <c r="B23" s="1">
        <v>45016</v>
      </c>
      <c r="C23" s="2" t="s">
        <v>9</v>
      </c>
      <c r="D23" s="43" t="s">
        <v>170</v>
      </c>
      <c r="E23" s="3">
        <v>1158700000</v>
      </c>
      <c r="F23" s="4">
        <f>+E23/4</f>
        <v>289675000</v>
      </c>
      <c r="G23" s="87" t="s">
        <v>171</v>
      </c>
      <c r="H23" s="5">
        <v>641</v>
      </c>
      <c r="I23" s="50">
        <v>45013</v>
      </c>
      <c r="J23" s="3">
        <v>1158700000</v>
      </c>
      <c r="K23" s="8" t="s">
        <v>80</v>
      </c>
      <c r="L23" s="84" t="s">
        <v>81</v>
      </c>
      <c r="M23" s="2" t="s">
        <v>75</v>
      </c>
      <c r="N23" s="90" t="s">
        <v>82</v>
      </c>
      <c r="O23" s="10">
        <v>3103414535</v>
      </c>
      <c r="P23" s="11" t="s">
        <v>63</v>
      </c>
      <c r="Q23" s="51">
        <v>19263867</v>
      </c>
      <c r="R23" s="2" t="s">
        <v>90</v>
      </c>
      <c r="S23" s="2" t="s">
        <v>104</v>
      </c>
      <c r="T23" s="11" t="s">
        <v>36</v>
      </c>
      <c r="U23" s="54" t="s">
        <v>37</v>
      </c>
      <c r="V23" s="81">
        <v>4</v>
      </c>
      <c r="W23" s="13">
        <v>45017</v>
      </c>
      <c r="X23" s="13">
        <v>45138</v>
      </c>
      <c r="Y23" s="14">
        <v>1167</v>
      </c>
      <c r="Z23" s="15"/>
      <c r="AA23" s="16"/>
      <c r="AB23" s="16"/>
      <c r="AC23" s="17"/>
      <c r="AD23" s="16"/>
      <c r="AE23" s="18"/>
      <c r="AF23" s="19">
        <f t="shared" si="0"/>
        <v>1158700000</v>
      </c>
      <c r="AG23" s="20"/>
    </row>
    <row r="24" spans="1:34" x14ac:dyDescent="0.25">
      <c r="A24" s="76">
        <v>462</v>
      </c>
      <c r="B24" s="1">
        <v>45016</v>
      </c>
      <c r="C24" s="2" t="s">
        <v>9</v>
      </c>
      <c r="D24" s="43" t="s">
        <v>46</v>
      </c>
      <c r="E24" s="44">
        <v>4050000</v>
      </c>
      <c r="F24" s="4">
        <f>+E24/3</f>
        <v>1350000</v>
      </c>
      <c r="G24" s="88" t="s">
        <v>120</v>
      </c>
      <c r="H24" s="5">
        <v>597</v>
      </c>
      <c r="I24" s="52">
        <v>44994</v>
      </c>
      <c r="J24" s="44">
        <v>4050000</v>
      </c>
      <c r="K24" s="8" t="s">
        <v>94</v>
      </c>
      <c r="L24" s="83">
        <v>1120573629</v>
      </c>
      <c r="M24" s="2" t="s">
        <v>38</v>
      </c>
      <c r="N24" s="89" t="s">
        <v>95</v>
      </c>
      <c r="O24" s="10">
        <v>3204353206</v>
      </c>
      <c r="P24" s="11" t="s">
        <v>35</v>
      </c>
      <c r="Q24" s="12">
        <v>41214973</v>
      </c>
      <c r="R24" s="2" t="s">
        <v>39</v>
      </c>
      <c r="S24" s="2" t="s">
        <v>131</v>
      </c>
      <c r="T24" s="11" t="s">
        <v>36</v>
      </c>
      <c r="U24" s="54" t="s">
        <v>37</v>
      </c>
      <c r="V24" s="81">
        <v>3</v>
      </c>
      <c r="W24" s="13">
        <v>45017</v>
      </c>
      <c r="X24" s="13">
        <v>45107</v>
      </c>
      <c r="Y24" s="14">
        <v>1172</v>
      </c>
      <c r="Z24" s="15"/>
      <c r="AA24" s="16"/>
      <c r="AB24" s="16"/>
      <c r="AC24" s="17"/>
      <c r="AD24" s="16"/>
      <c r="AE24" s="18"/>
      <c r="AF24" s="19">
        <f t="shared" si="0"/>
        <v>4050000</v>
      </c>
      <c r="AG24" s="20"/>
    </row>
    <row r="25" spans="1:34" x14ac:dyDescent="0.25">
      <c r="A25" s="76">
        <v>463</v>
      </c>
      <c r="B25" s="1">
        <v>45016</v>
      </c>
      <c r="C25" s="2" t="s">
        <v>9</v>
      </c>
      <c r="D25" s="43" t="s">
        <v>129</v>
      </c>
      <c r="E25" s="44">
        <v>4050000</v>
      </c>
      <c r="F25" s="4">
        <v>1350000</v>
      </c>
      <c r="G25" s="88" t="s">
        <v>120</v>
      </c>
      <c r="H25" s="5">
        <v>595</v>
      </c>
      <c r="I25" s="52">
        <v>44993</v>
      </c>
      <c r="J25" s="44">
        <v>4050000</v>
      </c>
      <c r="K25" s="8" t="s">
        <v>138</v>
      </c>
      <c r="L25" s="84">
        <v>42118274</v>
      </c>
      <c r="M25" s="2" t="s">
        <v>56</v>
      </c>
      <c r="N25" s="90" t="s">
        <v>139</v>
      </c>
      <c r="O25" s="10">
        <v>3144863809</v>
      </c>
      <c r="P25" s="11" t="s">
        <v>35</v>
      </c>
      <c r="Q25" s="12">
        <v>41214973</v>
      </c>
      <c r="R25" s="2" t="s">
        <v>39</v>
      </c>
      <c r="S25" s="2" t="s">
        <v>131</v>
      </c>
      <c r="T25" s="11" t="s">
        <v>36</v>
      </c>
      <c r="U25" s="54" t="s">
        <v>37</v>
      </c>
      <c r="V25" s="81">
        <v>3</v>
      </c>
      <c r="W25" s="13">
        <v>45017</v>
      </c>
      <c r="X25" s="13">
        <v>45107</v>
      </c>
      <c r="Y25" s="14">
        <v>1173</v>
      </c>
      <c r="Z25" s="15"/>
      <c r="AA25" s="16"/>
      <c r="AB25" s="16"/>
      <c r="AC25" s="17"/>
      <c r="AD25" s="16"/>
      <c r="AE25" s="18"/>
      <c r="AF25" s="19">
        <f t="shared" si="0"/>
        <v>4050000</v>
      </c>
      <c r="AG25" s="20"/>
    </row>
    <row r="26" spans="1:34" x14ac:dyDescent="0.25">
      <c r="A26" s="76">
        <v>464</v>
      </c>
      <c r="B26" s="1">
        <v>45016</v>
      </c>
      <c r="C26" s="2" t="s">
        <v>9</v>
      </c>
      <c r="D26" s="43" t="s">
        <v>129</v>
      </c>
      <c r="E26" s="44">
        <v>4050000</v>
      </c>
      <c r="F26" s="4">
        <v>1350000</v>
      </c>
      <c r="G26" s="88" t="s">
        <v>120</v>
      </c>
      <c r="H26" s="5">
        <v>594</v>
      </c>
      <c r="I26" s="52">
        <v>44993</v>
      </c>
      <c r="J26" s="44">
        <v>4050000</v>
      </c>
      <c r="K26" s="8" t="s">
        <v>133</v>
      </c>
      <c r="L26" s="83">
        <v>41243476</v>
      </c>
      <c r="M26" s="2" t="s">
        <v>38</v>
      </c>
      <c r="N26" s="89" t="s">
        <v>134</v>
      </c>
      <c r="O26" s="10">
        <v>3125886004</v>
      </c>
      <c r="P26" s="11" t="s">
        <v>35</v>
      </c>
      <c r="Q26" s="12">
        <v>41214973</v>
      </c>
      <c r="R26" s="2" t="s">
        <v>39</v>
      </c>
      <c r="S26" s="2" t="s">
        <v>131</v>
      </c>
      <c r="T26" s="11" t="s">
        <v>36</v>
      </c>
      <c r="U26" s="54" t="s">
        <v>37</v>
      </c>
      <c r="V26" s="81">
        <v>3</v>
      </c>
      <c r="W26" s="13">
        <v>45017</v>
      </c>
      <c r="X26" s="13">
        <v>45107</v>
      </c>
      <c r="Y26" s="14">
        <v>1174</v>
      </c>
      <c r="Z26" s="15"/>
      <c r="AA26" s="16"/>
      <c r="AB26" s="16"/>
      <c r="AC26" s="17"/>
      <c r="AD26" s="16"/>
      <c r="AE26" s="18"/>
      <c r="AF26" s="19">
        <f t="shared" si="0"/>
        <v>4050000</v>
      </c>
      <c r="AG26" s="20"/>
    </row>
    <row r="27" spans="1:34" x14ac:dyDescent="0.25">
      <c r="A27" s="75">
        <v>465</v>
      </c>
      <c r="B27" s="1">
        <v>45016</v>
      </c>
      <c r="C27" s="2" t="s">
        <v>9</v>
      </c>
      <c r="D27" s="43" t="s">
        <v>51</v>
      </c>
      <c r="E27" s="3">
        <v>5463000</v>
      </c>
      <c r="F27" s="4">
        <f>+E27/3</f>
        <v>1821000</v>
      </c>
      <c r="G27" s="88" t="s">
        <v>120</v>
      </c>
      <c r="H27" s="5">
        <v>612</v>
      </c>
      <c r="I27" s="50">
        <v>44999</v>
      </c>
      <c r="J27" s="3">
        <v>5463000</v>
      </c>
      <c r="K27" s="8" t="s">
        <v>53</v>
      </c>
      <c r="L27" s="84">
        <v>1120571323</v>
      </c>
      <c r="M27" s="2" t="s">
        <v>38</v>
      </c>
      <c r="N27" s="89" t="s">
        <v>54</v>
      </c>
      <c r="O27" s="10">
        <v>3128652468</v>
      </c>
      <c r="P27" s="11" t="s">
        <v>35</v>
      </c>
      <c r="Q27" s="12">
        <v>79581162</v>
      </c>
      <c r="R27" s="2" t="s">
        <v>140</v>
      </c>
      <c r="S27" s="2" t="s">
        <v>52</v>
      </c>
      <c r="T27" s="11" t="s">
        <v>36</v>
      </c>
      <c r="U27" s="54" t="s">
        <v>37</v>
      </c>
      <c r="V27" s="81">
        <v>3</v>
      </c>
      <c r="W27" s="13">
        <v>45017</v>
      </c>
      <c r="X27" s="13">
        <v>45107</v>
      </c>
      <c r="Y27" s="14">
        <v>1175</v>
      </c>
      <c r="Z27" s="15"/>
      <c r="AA27" s="16"/>
      <c r="AB27" s="16"/>
      <c r="AC27" s="17"/>
      <c r="AD27" s="16"/>
      <c r="AE27" s="18"/>
      <c r="AF27" s="19">
        <f t="shared" si="0"/>
        <v>5463000</v>
      </c>
      <c r="AG27" s="20"/>
    </row>
    <row r="28" spans="1:34" x14ac:dyDescent="0.25">
      <c r="A28" s="75">
        <v>466</v>
      </c>
      <c r="B28" s="1">
        <v>45016</v>
      </c>
      <c r="C28" s="2" t="s">
        <v>9</v>
      </c>
      <c r="D28" s="43" t="s">
        <v>51</v>
      </c>
      <c r="E28" s="3">
        <v>5463000</v>
      </c>
      <c r="F28" s="4">
        <v>1821000</v>
      </c>
      <c r="G28" s="88" t="s">
        <v>120</v>
      </c>
      <c r="H28" s="5">
        <v>613</v>
      </c>
      <c r="I28" s="50">
        <v>44999</v>
      </c>
      <c r="J28" s="3">
        <v>5463000</v>
      </c>
      <c r="K28" s="23" t="s">
        <v>100</v>
      </c>
      <c r="L28" s="84">
        <v>1023935892</v>
      </c>
      <c r="M28" s="2" t="s">
        <v>44</v>
      </c>
      <c r="N28" s="89" t="s">
        <v>101</v>
      </c>
      <c r="O28" s="10">
        <v>3212437518</v>
      </c>
      <c r="P28" s="11" t="s">
        <v>35</v>
      </c>
      <c r="Q28" s="12">
        <v>79581162</v>
      </c>
      <c r="R28" s="2" t="s">
        <v>140</v>
      </c>
      <c r="S28" s="2" t="s">
        <v>52</v>
      </c>
      <c r="T28" s="11" t="s">
        <v>36</v>
      </c>
      <c r="U28" s="54" t="s">
        <v>37</v>
      </c>
      <c r="V28" s="81">
        <v>3</v>
      </c>
      <c r="W28" s="13">
        <v>45017</v>
      </c>
      <c r="X28" s="13">
        <v>45107</v>
      </c>
      <c r="Y28" s="14">
        <v>1176</v>
      </c>
      <c r="Z28" s="15"/>
      <c r="AA28" s="16"/>
      <c r="AB28" s="16"/>
      <c r="AC28" s="17"/>
      <c r="AD28" s="16"/>
      <c r="AE28" s="18"/>
      <c r="AF28" s="19">
        <f t="shared" si="0"/>
        <v>5463000</v>
      </c>
      <c r="AG28" s="20"/>
    </row>
    <row r="29" spans="1:34" x14ac:dyDescent="0.25">
      <c r="A29" s="76">
        <v>467</v>
      </c>
      <c r="B29" s="1">
        <v>45016</v>
      </c>
      <c r="C29" s="2" t="s">
        <v>9</v>
      </c>
      <c r="D29" s="43" t="s">
        <v>55</v>
      </c>
      <c r="E29" s="44">
        <v>9450000</v>
      </c>
      <c r="F29" s="45">
        <f>+E29/3</f>
        <v>3150000</v>
      </c>
      <c r="G29" s="87" t="s">
        <v>120</v>
      </c>
      <c r="H29" s="5">
        <v>615</v>
      </c>
      <c r="I29" s="50">
        <v>44999</v>
      </c>
      <c r="J29" s="7">
        <v>9450000</v>
      </c>
      <c r="K29" s="8" t="s">
        <v>60</v>
      </c>
      <c r="L29" s="84">
        <v>1082898149</v>
      </c>
      <c r="M29" s="2" t="s">
        <v>61</v>
      </c>
      <c r="N29" s="89" t="s">
        <v>62</v>
      </c>
      <c r="O29" s="10">
        <v>3163796969</v>
      </c>
      <c r="P29" s="11" t="s">
        <v>35</v>
      </c>
      <c r="Q29" s="12">
        <v>79581162</v>
      </c>
      <c r="R29" s="2" t="s">
        <v>140</v>
      </c>
      <c r="S29" s="2" t="s">
        <v>52</v>
      </c>
      <c r="T29" s="11" t="s">
        <v>36</v>
      </c>
      <c r="U29" s="54" t="s">
        <v>37</v>
      </c>
      <c r="V29" s="81">
        <v>3</v>
      </c>
      <c r="W29" s="13">
        <v>45017</v>
      </c>
      <c r="X29" s="13">
        <v>45107</v>
      </c>
      <c r="Y29" s="14">
        <v>1177</v>
      </c>
      <c r="Z29" s="15"/>
      <c r="AA29" s="16"/>
      <c r="AB29" s="16"/>
      <c r="AC29" s="17"/>
      <c r="AD29" s="16"/>
      <c r="AE29" s="18"/>
      <c r="AF29" s="19">
        <f t="shared" si="0"/>
        <v>9450000</v>
      </c>
      <c r="AG29" s="20"/>
    </row>
    <row r="30" spans="1:34" x14ac:dyDescent="0.25">
      <c r="A30" s="76">
        <v>468</v>
      </c>
      <c r="B30" s="1">
        <v>45016</v>
      </c>
      <c r="C30" s="2" t="s">
        <v>9</v>
      </c>
      <c r="D30" s="43" t="s">
        <v>55</v>
      </c>
      <c r="E30" s="44">
        <v>9450000</v>
      </c>
      <c r="F30" s="45">
        <v>3150000</v>
      </c>
      <c r="G30" s="87" t="s">
        <v>120</v>
      </c>
      <c r="H30" s="5">
        <v>616</v>
      </c>
      <c r="I30" s="50">
        <v>44999</v>
      </c>
      <c r="J30" s="7">
        <v>9450000</v>
      </c>
      <c r="K30" s="8" t="s">
        <v>58</v>
      </c>
      <c r="L30" s="83">
        <v>1120579333</v>
      </c>
      <c r="M30" s="24" t="s">
        <v>41</v>
      </c>
      <c r="N30" s="89" t="s">
        <v>59</v>
      </c>
      <c r="O30" s="10">
        <v>3213224002</v>
      </c>
      <c r="P30" s="11" t="s">
        <v>35</v>
      </c>
      <c r="Q30" s="12">
        <v>79581162</v>
      </c>
      <c r="R30" s="2" t="s">
        <v>140</v>
      </c>
      <c r="S30" s="2" t="s">
        <v>52</v>
      </c>
      <c r="T30" s="11" t="s">
        <v>36</v>
      </c>
      <c r="U30" s="54" t="s">
        <v>37</v>
      </c>
      <c r="V30" s="81">
        <v>3</v>
      </c>
      <c r="W30" s="13">
        <v>45017</v>
      </c>
      <c r="X30" s="13">
        <v>45107</v>
      </c>
      <c r="Y30" s="14">
        <v>1178</v>
      </c>
      <c r="Z30" s="15"/>
      <c r="AA30" s="16"/>
      <c r="AB30" s="16"/>
      <c r="AC30" s="17"/>
      <c r="AD30" s="16"/>
      <c r="AE30" s="18"/>
      <c r="AF30" s="19">
        <f t="shared" si="0"/>
        <v>9450000</v>
      </c>
      <c r="AG30" s="20"/>
    </row>
    <row r="31" spans="1:34" x14ac:dyDescent="0.25">
      <c r="A31" s="76">
        <v>469</v>
      </c>
      <c r="B31" s="1">
        <v>45016</v>
      </c>
      <c r="C31" s="2" t="s">
        <v>9</v>
      </c>
      <c r="D31" s="43" t="s">
        <v>87</v>
      </c>
      <c r="E31" s="44">
        <v>4050000</v>
      </c>
      <c r="F31" s="45">
        <f>+E31/3</f>
        <v>1350000</v>
      </c>
      <c r="G31" s="87" t="s">
        <v>120</v>
      </c>
      <c r="H31" s="5">
        <v>601</v>
      </c>
      <c r="I31" s="6">
        <v>44995</v>
      </c>
      <c r="J31" s="44">
        <v>4050000</v>
      </c>
      <c r="K31" s="8" t="s">
        <v>123</v>
      </c>
      <c r="L31" s="84">
        <v>1001340504</v>
      </c>
      <c r="M31" s="2" t="s">
        <v>38</v>
      </c>
      <c r="N31" s="90" t="s">
        <v>124</v>
      </c>
      <c r="O31" s="10">
        <v>3224521545</v>
      </c>
      <c r="P31" s="11" t="s">
        <v>35</v>
      </c>
      <c r="Q31" s="12">
        <v>1094241966</v>
      </c>
      <c r="R31" s="2" t="s">
        <v>172</v>
      </c>
      <c r="S31" s="2" t="s">
        <v>122</v>
      </c>
      <c r="T31" s="11" t="s">
        <v>36</v>
      </c>
      <c r="U31" s="54" t="s">
        <v>37</v>
      </c>
      <c r="V31" s="81">
        <v>3</v>
      </c>
      <c r="W31" s="13">
        <v>45017</v>
      </c>
      <c r="X31" s="13">
        <v>45107</v>
      </c>
      <c r="Y31" s="14">
        <v>1179</v>
      </c>
      <c r="Z31" s="15"/>
      <c r="AA31" s="16"/>
      <c r="AB31" s="16"/>
      <c r="AC31" s="17"/>
      <c r="AD31" s="16"/>
      <c r="AE31" s="18"/>
      <c r="AF31" s="19">
        <f t="shared" si="0"/>
        <v>4050000</v>
      </c>
      <c r="AG31" s="20"/>
    </row>
    <row r="32" spans="1:34" x14ac:dyDescent="0.25">
      <c r="A32" s="75">
        <v>470</v>
      </c>
      <c r="B32" s="1">
        <v>45016</v>
      </c>
      <c r="C32" s="2" t="s">
        <v>9</v>
      </c>
      <c r="D32" s="43" t="s">
        <v>87</v>
      </c>
      <c r="E32" s="44">
        <v>4050000</v>
      </c>
      <c r="F32" s="45">
        <v>1350000</v>
      </c>
      <c r="G32" s="87" t="s">
        <v>120</v>
      </c>
      <c r="H32" s="5">
        <v>602</v>
      </c>
      <c r="I32" s="6">
        <v>44995</v>
      </c>
      <c r="J32" s="44">
        <v>4050000</v>
      </c>
      <c r="K32" s="8" t="s">
        <v>88</v>
      </c>
      <c r="L32" s="84">
        <v>1001343096</v>
      </c>
      <c r="M32" s="2" t="s">
        <v>38</v>
      </c>
      <c r="N32" s="89" t="s">
        <v>89</v>
      </c>
      <c r="O32" s="10">
        <v>3227502296</v>
      </c>
      <c r="P32" s="11" t="s">
        <v>35</v>
      </c>
      <c r="Q32" s="12">
        <v>1094241966</v>
      </c>
      <c r="R32" s="2" t="s">
        <v>172</v>
      </c>
      <c r="S32" s="2" t="s">
        <v>122</v>
      </c>
      <c r="T32" s="11" t="s">
        <v>36</v>
      </c>
      <c r="U32" s="54" t="s">
        <v>37</v>
      </c>
      <c r="V32" s="81">
        <v>3</v>
      </c>
      <c r="W32" s="13">
        <v>45017</v>
      </c>
      <c r="X32" s="13">
        <v>45107</v>
      </c>
      <c r="Y32" s="14">
        <v>1180</v>
      </c>
      <c r="Z32" s="15"/>
      <c r="AA32" s="16"/>
      <c r="AB32" s="16"/>
      <c r="AC32" s="17"/>
      <c r="AD32" s="16"/>
      <c r="AE32" s="18"/>
      <c r="AF32" s="19">
        <f t="shared" si="0"/>
        <v>4050000</v>
      </c>
      <c r="AG32" s="20"/>
    </row>
    <row r="33" spans="1:33" x14ac:dyDescent="0.25">
      <c r="A33" s="75">
        <v>471</v>
      </c>
      <c r="B33" s="1">
        <v>45016</v>
      </c>
      <c r="C33" s="2" t="s">
        <v>9</v>
      </c>
      <c r="D33" s="43" t="s">
        <v>87</v>
      </c>
      <c r="E33" s="44">
        <v>4050000</v>
      </c>
      <c r="F33" s="45">
        <v>1350000</v>
      </c>
      <c r="G33" s="87" t="s">
        <v>120</v>
      </c>
      <c r="H33" s="5">
        <v>603</v>
      </c>
      <c r="I33" s="6">
        <v>44995</v>
      </c>
      <c r="J33" s="44">
        <v>4050000</v>
      </c>
      <c r="K33" s="8" t="s">
        <v>127</v>
      </c>
      <c r="L33" s="84">
        <v>41243626</v>
      </c>
      <c r="M33" s="2" t="s">
        <v>38</v>
      </c>
      <c r="N33" s="93" t="s">
        <v>128</v>
      </c>
      <c r="O33" s="49">
        <v>3208740889</v>
      </c>
      <c r="P33" s="11" t="s">
        <v>35</v>
      </c>
      <c r="Q33" s="12">
        <v>1094241966</v>
      </c>
      <c r="R33" s="2" t="s">
        <v>172</v>
      </c>
      <c r="S33" s="2" t="s">
        <v>122</v>
      </c>
      <c r="T33" s="11" t="s">
        <v>36</v>
      </c>
      <c r="U33" s="54" t="s">
        <v>37</v>
      </c>
      <c r="V33" s="81">
        <v>3</v>
      </c>
      <c r="W33" s="13">
        <v>45017</v>
      </c>
      <c r="X33" s="13">
        <v>45107</v>
      </c>
      <c r="Y33" s="14">
        <v>1181</v>
      </c>
      <c r="Z33" s="15"/>
      <c r="AA33" s="16"/>
      <c r="AB33" s="16"/>
      <c r="AC33" s="17"/>
      <c r="AD33" s="16"/>
      <c r="AE33" s="18"/>
      <c r="AF33" s="19">
        <f t="shared" si="0"/>
        <v>4050000</v>
      </c>
      <c r="AG33" s="20"/>
    </row>
    <row r="34" spans="1:33" x14ac:dyDescent="0.25">
      <c r="A34" s="76">
        <v>472</v>
      </c>
      <c r="B34" s="1">
        <v>45016</v>
      </c>
      <c r="C34" s="2" t="s">
        <v>9</v>
      </c>
      <c r="D34" s="43" t="s">
        <v>87</v>
      </c>
      <c r="E34" s="44">
        <v>4050000</v>
      </c>
      <c r="F34" s="45">
        <v>1350000</v>
      </c>
      <c r="G34" s="87" t="s">
        <v>120</v>
      </c>
      <c r="H34" s="5">
        <v>604</v>
      </c>
      <c r="I34" s="6">
        <v>44995</v>
      </c>
      <c r="J34" s="44">
        <v>4050000</v>
      </c>
      <c r="K34" s="8" t="s">
        <v>125</v>
      </c>
      <c r="L34" s="84">
        <v>1120561374</v>
      </c>
      <c r="M34" s="2" t="s">
        <v>38</v>
      </c>
      <c r="N34" s="90" t="s">
        <v>126</v>
      </c>
      <c r="O34" s="10">
        <v>3136296466</v>
      </c>
      <c r="P34" s="11" t="s">
        <v>35</v>
      </c>
      <c r="Q34" s="12">
        <v>1094241966</v>
      </c>
      <c r="R34" s="2" t="s">
        <v>172</v>
      </c>
      <c r="S34" s="2" t="s">
        <v>122</v>
      </c>
      <c r="T34" s="11" t="s">
        <v>36</v>
      </c>
      <c r="U34" s="54" t="s">
        <v>37</v>
      </c>
      <c r="V34" s="81">
        <v>3</v>
      </c>
      <c r="W34" s="13">
        <v>45017</v>
      </c>
      <c r="X34" s="13">
        <v>45107</v>
      </c>
      <c r="Y34" s="14">
        <v>1182</v>
      </c>
      <c r="Z34" s="15"/>
      <c r="AA34" s="16"/>
      <c r="AB34" s="16"/>
      <c r="AC34" s="17"/>
      <c r="AD34" s="16"/>
      <c r="AE34" s="18"/>
      <c r="AF34" s="19">
        <f t="shared" si="0"/>
        <v>4050000</v>
      </c>
      <c r="AG34" s="20"/>
    </row>
    <row r="35" spans="1:33" x14ac:dyDescent="0.25">
      <c r="A35" s="76">
        <v>473</v>
      </c>
      <c r="B35" s="1">
        <v>45016</v>
      </c>
      <c r="C35" s="2" t="s">
        <v>9</v>
      </c>
      <c r="D35" s="43" t="s">
        <v>87</v>
      </c>
      <c r="E35" s="44">
        <v>4050000</v>
      </c>
      <c r="F35" s="45">
        <v>1350000</v>
      </c>
      <c r="G35" s="87" t="s">
        <v>120</v>
      </c>
      <c r="H35" s="5">
        <v>605</v>
      </c>
      <c r="I35" s="6">
        <v>44995</v>
      </c>
      <c r="J35" s="44">
        <v>4050000</v>
      </c>
      <c r="K35" s="8" t="s">
        <v>111</v>
      </c>
      <c r="L35" s="84">
        <v>1120573258</v>
      </c>
      <c r="M35" s="2" t="s">
        <v>38</v>
      </c>
      <c r="N35" s="89" t="s">
        <v>112</v>
      </c>
      <c r="O35" s="10">
        <v>3224510312</v>
      </c>
      <c r="P35" s="11" t="s">
        <v>35</v>
      </c>
      <c r="Q35" s="12">
        <v>1094241966</v>
      </c>
      <c r="R35" s="2" t="s">
        <v>172</v>
      </c>
      <c r="S35" s="2" t="s">
        <v>122</v>
      </c>
      <c r="T35" s="11" t="s">
        <v>36</v>
      </c>
      <c r="U35" s="54" t="s">
        <v>37</v>
      </c>
      <c r="V35" s="81">
        <v>3</v>
      </c>
      <c r="W35" s="13">
        <v>45017</v>
      </c>
      <c r="X35" s="13">
        <v>45107</v>
      </c>
      <c r="Y35" s="14">
        <v>1183</v>
      </c>
      <c r="Z35" s="15"/>
      <c r="AA35" s="16"/>
      <c r="AB35" s="16"/>
      <c r="AC35" s="17"/>
      <c r="AD35" s="16"/>
      <c r="AE35" s="18"/>
      <c r="AF35" s="19">
        <f t="shared" si="0"/>
        <v>4050000</v>
      </c>
      <c r="AG35" s="20"/>
    </row>
    <row r="36" spans="1:33" x14ac:dyDescent="0.25">
      <c r="A36" s="76">
        <v>474</v>
      </c>
      <c r="B36" s="1">
        <v>45016</v>
      </c>
      <c r="C36" s="2" t="s">
        <v>9</v>
      </c>
      <c r="D36" s="43" t="s">
        <v>40</v>
      </c>
      <c r="E36" s="44">
        <v>4713000</v>
      </c>
      <c r="F36" s="45">
        <f>+E36/3</f>
        <v>1571000</v>
      </c>
      <c r="G36" s="87" t="s">
        <v>120</v>
      </c>
      <c r="H36" s="5">
        <v>614</v>
      </c>
      <c r="I36" s="6">
        <v>44999</v>
      </c>
      <c r="J36" s="44">
        <v>4713000</v>
      </c>
      <c r="K36" s="8" t="s">
        <v>83</v>
      </c>
      <c r="L36" s="84">
        <v>1120572554</v>
      </c>
      <c r="M36" s="2" t="s">
        <v>38</v>
      </c>
      <c r="N36" s="89" t="s">
        <v>84</v>
      </c>
      <c r="O36" s="10">
        <v>3213826491</v>
      </c>
      <c r="P36" s="11" t="s">
        <v>35</v>
      </c>
      <c r="Q36" s="12">
        <v>1094241966</v>
      </c>
      <c r="R36" s="2" t="s">
        <v>172</v>
      </c>
      <c r="S36" s="2" t="s">
        <v>122</v>
      </c>
      <c r="T36" s="11" t="s">
        <v>36</v>
      </c>
      <c r="U36" s="54" t="s">
        <v>37</v>
      </c>
      <c r="V36" s="81">
        <v>3</v>
      </c>
      <c r="W36" s="13">
        <v>45017</v>
      </c>
      <c r="X36" s="13">
        <v>45107</v>
      </c>
      <c r="Y36" s="14">
        <v>1184</v>
      </c>
      <c r="Z36" s="15"/>
      <c r="AA36" s="16"/>
      <c r="AB36" s="16"/>
      <c r="AC36" s="17"/>
      <c r="AD36" s="16"/>
      <c r="AE36" s="18"/>
      <c r="AF36" s="19">
        <f t="shared" si="0"/>
        <v>4713000</v>
      </c>
      <c r="AG36" s="20"/>
    </row>
    <row r="37" spans="1:33" x14ac:dyDescent="0.25">
      <c r="A37" s="75">
        <v>475</v>
      </c>
      <c r="B37" s="1">
        <v>45016</v>
      </c>
      <c r="C37" s="2" t="s">
        <v>9</v>
      </c>
      <c r="D37" s="43" t="s">
        <v>40</v>
      </c>
      <c r="E37" s="44">
        <v>5013000</v>
      </c>
      <c r="F37" s="45">
        <f>+E37/3</f>
        <v>1671000</v>
      </c>
      <c r="G37" s="87" t="s">
        <v>120</v>
      </c>
      <c r="H37" s="5">
        <v>632</v>
      </c>
      <c r="I37" s="6">
        <v>45008</v>
      </c>
      <c r="J37" s="44">
        <v>5013000</v>
      </c>
      <c r="K37" s="8" t="s">
        <v>135</v>
      </c>
      <c r="L37" s="83">
        <v>72245280</v>
      </c>
      <c r="M37" s="2" t="s">
        <v>42</v>
      </c>
      <c r="N37" s="90" t="s">
        <v>136</v>
      </c>
      <c r="O37" s="10">
        <v>3176976490</v>
      </c>
      <c r="P37" s="11" t="s">
        <v>35</v>
      </c>
      <c r="Q37" s="12">
        <v>41214973</v>
      </c>
      <c r="R37" s="2" t="s">
        <v>39</v>
      </c>
      <c r="S37" s="2" t="s">
        <v>47</v>
      </c>
      <c r="T37" s="11" t="s">
        <v>36</v>
      </c>
      <c r="U37" s="54" t="s">
        <v>37</v>
      </c>
      <c r="V37" s="81">
        <v>3</v>
      </c>
      <c r="W37" s="13">
        <v>45017</v>
      </c>
      <c r="X37" s="13">
        <v>45107</v>
      </c>
      <c r="Y37" s="14">
        <v>1185</v>
      </c>
      <c r="Z37" s="15"/>
      <c r="AA37" s="16"/>
      <c r="AB37" s="16"/>
      <c r="AC37" s="17"/>
      <c r="AD37" s="16"/>
      <c r="AE37" s="18"/>
      <c r="AF37" s="19">
        <f t="shared" si="0"/>
        <v>5013000</v>
      </c>
      <c r="AG37" s="20"/>
    </row>
    <row r="43" spans="1:33" x14ac:dyDescent="0.25">
      <c r="G43" s="61">
        <v>2023</v>
      </c>
    </row>
    <row r="44" spans="1:33" x14ac:dyDescent="0.25">
      <c r="G44" s="61">
        <v>1992</v>
      </c>
    </row>
    <row r="45" spans="1:33" x14ac:dyDescent="0.25">
      <c r="G45" s="61">
        <f>G43-G44</f>
        <v>31</v>
      </c>
    </row>
    <row r="305" spans="27:32" x14ac:dyDescent="0.25">
      <c r="AA305" s="67"/>
      <c r="AB305" s="67"/>
      <c r="AD305" s="67"/>
      <c r="AE305" s="65"/>
      <c r="AF305" s="69"/>
    </row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4" r:id="rId13"/>
    <hyperlink ref="N15" r:id="rId14"/>
    <hyperlink ref="N16" r:id="rId15"/>
    <hyperlink ref="N17" r:id="rId16"/>
    <hyperlink ref="N18" r:id="rId17"/>
    <hyperlink ref="N19" r:id="rId18"/>
    <hyperlink ref="N20" r:id="rId19"/>
    <hyperlink ref="N21" r:id="rId20"/>
    <hyperlink ref="N22" r:id="rId21"/>
    <hyperlink ref="N23" r:id="rId22"/>
    <hyperlink ref="N24" r:id="rId23"/>
    <hyperlink ref="N25" r:id="rId24"/>
    <hyperlink ref="N26" r:id="rId25"/>
    <hyperlink ref="N27" r:id="rId26"/>
    <hyperlink ref="N28" r:id="rId27"/>
    <hyperlink ref="N29" r:id="rId28"/>
    <hyperlink ref="N30" r:id="rId29"/>
    <hyperlink ref="N31" r:id="rId30"/>
    <hyperlink ref="N32" r:id="rId31"/>
    <hyperlink ref="N33" r:id="rId32"/>
    <hyperlink ref="N34" r:id="rId33"/>
    <hyperlink ref="N35" r:id="rId34"/>
    <hyperlink ref="N36" r:id="rId35"/>
    <hyperlink ref="N37" r:id="rId36"/>
  </hyperlinks>
  <pageMargins left="0.7" right="0.7" top="0.75" bottom="0.75" header="0.3" footer="0.3"/>
  <pageSetup scale="115" orientation="landscape" r:id="rId37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2023-04-10T16:55:47Z</cp:lastPrinted>
  <dcterms:created xsi:type="dcterms:W3CDTF">2018-12-29T17:34:30Z</dcterms:created>
  <dcterms:modified xsi:type="dcterms:W3CDTF">2023-05-25T16:12:39Z</dcterms:modified>
</cp:coreProperties>
</file>